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22"/>
  <workbookPr defaultThemeVersion="124226"/>
  <mc:AlternateContent xmlns:mc="http://schemas.openxmlformats.org/markup-compatibility/2006">
    <mc:Choice Requires="x15">
      <x15ac:absPath xmlns:x15ac="http://schemas.microsoft.com/office/spreadsheetml/2010/11/ac" url="/Users/kimberly.hofstra@cornerstone.edu/Desktop/Cornerstone University/MDE Surveys/2024-2025/"/>
    </mc:Choice>
  </mc:AlternateContent>
  <xr:revisionPtr revIDLastSave="0" documentId="13_ncr:1_{72F49F45-C557-D241-9A46-AD07864A13A0}" xr6:coauthVersionLast="47" xr6:coauthVersionMax="47" xr10:uidLastSave="{00000000-0000-0000-0000-000000000000}"/>
  <bookViews>
    <workbookView xWindow="29400" yWindow="0" windowWidth="38400" windowHeight="21600" xr2:uid="{00000000-000D-0000-FFFF-FFFF00000000}"/>
  </bookViews>
  <sheets>
    <sheet name="Summary" sheetId="6" r:id="rId1"/>
    <sheet name="EPI Score Considerations" sheetId="7" r:id="rId2"/>
    <sheet name="Placement Validation" sheetId="1" r:id="rId3"/>
    <sheet name="Teacher Candidate" sheetId="4" r:id="rId4"/>
    <sheet name="Candidate Supervisor" sheetId="3" r:id="rId5"/>
    <sheet name="Cooperating Teacher" sheetId="2" r:id="rId6"/>
  </sheets>
  <definedNames>
    <definedName name="_xlnm._FilterDatabase" localSheetId="4" hidden="1">'Candidate Supervisor'!$A$1:$AU$46</definedName>
    <definedName name="_xlnm._FilterDatabase" localSheetId="5" hidden="1">'Cooperating Teacher'!$A$1:$AT$45</definedName>
    <definedName name="_xlnm._FilterDatabase" localSheetId="2" hidden="1">'Placement Validation'!$A$1:$BB$33</definedName>
    <definedName name="_xlnm._FilterDatabase" localSheetId="3" hidden="1">'Teacher Candidate'!$A$1:$BW$46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50" i="6" l="1"/>
  <c r="Z50" i="6" s="1"/>
  <c r="X59" i="6"/>
  <c r="O59" i="6"/>
  <c r="F70" i="6"/>
  <c r="F5" i="6"/>
  <c r="U59" i="6"/>
  <c r="C70" i="6"/>
  <c r="L59" i="6"/>
  <c r="H13" i="7" l="1"/>
  <c r="H12" i="7"/>
  <c r="H11" i="7"/>
  <c r="E11" i="7"/>
  <c r="E13" i="7" l="1"/>
  <c r="E12" i="7"/>
  <c r="X58" i="6" l="1" a="1"/>
  <c r="X58" i="6" s="1"/>
  <c r="X56" i="6" a="1"/>
  <c r="X56" i="6" s="1"/>
  <c r="X55" i="6" a="1"/>
  <c r="X55" i="6" s="1"/>
  <c r="X54" i="6" a="1"/>
  <c r="X54" i="6" s="1"/>
  <c r="X53" i="6" a="1"/>
  <c r="X53" i="6" s="1"/>
  <c r="X52" i="6" a="1"/>
  <c r="X52" i="6" s="1"/>
  <c r="X51" i="6" a="1"/>
  <c r="X51" i="6" s="1"/>
  <c r="X50" i="6" a="1"/>
  <c r="X50" i="6" s="1"/>
  <c r="X48" i="6" a="1"/>
  <c r="X48" i="6" s="1"/>
  <c r="X47" i="6" a="1"/>
  <c r="X47" i="6" s="1"/>
  <c r="X46" i="6" a="1"/>
  <c r="X46" i="6" s="1"/>
  <c r="X45" i="6" a="1"/>
  <c r="X45" i="6" s="1"/>
  <c r="X44" i="6" a="1"/>
  <c r="X44" i="6" s="1"/>
  <c r="X43" i="6" a="1"/>
  <c r="X43" i="6" s="1"/>
  <c r="X42" i="6" a="1"/>
  <c r="X42" i="6" s="1"/>
  <c r="X41" i="6" a="1"/>
  <c r="X41" i="6" s="1"/>
  <c r="X40" i="6" a="1"/>
  <c r="X40" i="6" s="1"/>
  <c r="X39" i="6" a="1"/>
  <c r="X39" i="6" s="1"/>
  <c r="X38" i="6" a="1"/>
  <c r="X38" i="6" s="1"/>
  <c r="X37" i="6" a="1"/>
  <c r="X37" i="6" s="1"/>
  <c r="X36" i="6" a="1"/>
  <c r="X36" i="6" s="1"/>
  <c r="X35" i="6" a="1"/>
  <c r="X35" i="6" s="1"/>
  <c r="X34" i="6" a="1"/>
  <c r="X34" i="6" s="1"/>
  <c r="X33" i="6" a="1"/>
  <c r="X33" i="6" s="1"/>
  <c r="X31" i="6" a="1"/>
  <c r="X31" i="6" s="1"/>
  <c r="X30" i="6" a="1"/>
  <c r="X30" i="6" s="1"/>
  <c r="X29" i="6" a="1"/>
  <c r="X29" i="6" s="1"/>
  <c r="X28" i="6" a="1"/>
  <c r="X28" i="6" s="1"/>
  <c r="X27" i="6" a="1"/>
  <c r="X27" i="6" s="1"/>
  <c r="X26" i="6" a="1"/>
  <c r="X26" i="6" s="1"/>
  <c r="X24" i="6" a="1"/>
  <c r="X24" i="6" s="1"/>
  <c r="X23" i="6" a="1"/>
  <c r="X23" i="6" s="1"/>
  <c r="X22" i="6" a="1"/>
  <c r="X22" i="6" s="1"/>
  <c r="X21" i="6" a="1"/>
  <c r="X21" i="6" s="1"/>
  <c r="X20" i="6" a="1"/>
  <c r="X20" i="6" s="1"/>
  <c r="Y20" i="6" a="1"/>
  <c r="Y20" i="6" s="1"/>
  <c r="P20" i="6" a="1"/>
  <c r="P20" i="6" s="1"/>
  <c r="O58" i="6" a="1"/>
  <c r="O58" i="6" s="1"/>
  <c r="O56" i="6" a="1"/>
  <c r="O56" i="6" s="1"/>
  <c r="O55" i="6" a="1"/>
  <c r="O55" i="6" s="1"/>
  <c r="O54" i="6" a="1"/>
  <c r="O54" i="6" s="1"/>
  <c r="O53" i="6" a="1"/>
  <c r="O53" i="6" s="1"/>
  <c r="O52" i="6" a="1"/>
  <c r="O52" i="6" s="1"/>
  <c r="O51" i="6" a="1"/>
  <c r="O51" i="6" s="1"/>
  <c r="O50" i="6" a="1"/>
  <c r="O50" i="6" s="1"/>
  <c r="O48" i="6" a="1"/>
  <c r="O48" i="6" s="1"/>
  <c r="O47" i="6" a="1"/>
  <c r="O47" i="6" s="1"/>
  <c r="O46" i="6" a="1"/>
  <c r="O46" i="6" s="1"/>
  <c r="O45" i="6" a="1"/>
  <c r="O45" i="6" s="1"/>
  <c r="O44" i="6" a="1"/>
  <c r="O44" i="6" s="1"/>
  <c r="O43" i="6" a="1"/>
  <c r="O43" i="6" s="1"/>
  <c r="O42" i="6" a="1"/>
  <c r="O42" i="6" s="1"/>
  <c r="O41" i="6" a="1"/>
  <c r="O41" i="6" s="1"/>
  <c r="O40" i="6" a="1"/>
  <c r="O40" i="6" s="1"/>
  <c r="O39" i="6" a="1"/>
  <c r="O39" i="6" s="1"/>
  <c r="O38" i="6" a="1"/>
  <c r="O38" i="6" s="1"/>
  <c r="O37" i="6" a="1"/>
  <c r="O37" i="6" s="1"/>
  <c r="O36" i="6" a="1"/>
  <c r="O36" i="6" s="1"/>
  <c r="O35" i="6" a="1"/>
  <c r="O35" i="6" s="1"/>
  <c r="O34" i="6" a="1"/>
  <c r="O34" i="6" s="1"/>
  <c r="O33" i="6" a="1"/>
  <c r="O33" i="6" s="1"/>
  <c r="O31" i="6" a="1"/>
  <c r="O31" i="6" s="1"/>
  <c r="O30" i="6" a="1"/>
  <c r="O30" i="6" s="1"/>
  <c r="O29" i="6" a="1"/>
  <c r="O29" i="6" s="1"/>
  <c r="O28" i="6" a="1"/>
  <c r="O28" i="6" s="1"/>
  <c r="O27" i="6" a="1"/>
  <c r="O27" i="6" s="1"/>
  <c r="O26" i="6" a="1"/>
  <c r="O26" i="6" s="1"/>
  <c r="O24" i="6" a="1"/>
  <c r="O24" i="6" s="1"/>
  <c r="O23" i="6" a="1"/>
  <c r="O23" i="6" s="1"/>
  <c r="O22" i="6" a="1"/>
  <c r="O22" i="6" s="1"/>
  <c r="O21" i="6" a="1"/>
  <c r="O21" i="6" s="1"/>
  <c r="O20" i="6" a="1"/>
  <c r="O20" i="6" s="1"/>
  <c r="G67" i="6" a="1"/>
  <c r="G67" i="6" s="1"/>
  <c r="G66" i="6" a="1"/>
  <c r="G66" i="6" s="1"/>
  <c r="G65" i="6" a="1"/>
  <c r="G65" i="6" s="1"/>
  <c r="G64" i="6" a="1"/>
  <c r="G64" i="6" s="1"/>
  <c r="G63" i="6" a="1"/>
  <c r="G63" i="6" s="1"/>
  <c r="G62" i="6" a="1"/>
  <c r="G62" i="6" s="1"/>
  <c r="G61" i="6" a="1"/>
  <c r="G61" i="6" s="1"/>
  <c r="F69" i="6" a="1"/>
  <c r="F69" i="6" s="1"/>
  <c r="F67" i="6" a="1"/>
  <c r="F67" i="6" s="1"/>
  <c r="F66" i="6" a="1"/>
  <c r="F66" i="6" s="1"/>
  <c r="F65" i="6" a="1"/>
  <c r="F65" i="6" s="1"/>
  <c r="F64" i="6" a="1"/>
  <c r="F64" i="6" s="1"/>
  <c r="F63" i="6" a="1"/>
  <c r="F63" i="6" s="1"/>
  <c r="F62" i="6" a="1"/>
  <c r="F62" i="6" s="1"/>
  <c r="F61" i="6" a="1"/>
  <c r="F61" i="6" s="1"/>
  <c r="F59" i="6" a="1"/>
  <c r="F59" i="6" s="1"/>
  <c r="F58" i="6" a="1"/>
  <c r="F58" i="6" s="1"/>
  <c r="F56" i="6" a="1"/>
  <c r="F56" i="6" s="1"/>
  <c r="F55" i="6" a="1"/>
  <c r="F55" i="6" s="1"/>
  <c r="F54" i="6" a="1"/>
  <c r="F54" i="6" s="1"/>
  <c r="F53" i="6" a="1"/>
  <c r="F53" i="6" s="1"/>
  <c r="F52" i="6" a="1"/>
  <c r="F52" i="6" s="1"/>
  <c r="F51" i="6" a="1"/>
  <c r="F51" i="6" s="1"/>
  <c r="F50" i="6" a="1"/>
  <c r="F50" i="6" s="1"/>
  <c r="F49" i="6" a="1"/>
  <c r="F49" i="6" s="1"/>
  <c r="F47" i="6" a="1"/>
  <c r="F47" i="6" s="1"/>
  <c r="F46" i="6" a="1"/>
  <c r="F46" i="6" s="1"/>
  <c r="F45" i="6" a="1"/>
  <c r="F45" i="6" s="1"/>
  <c r="F44" i="6" a="1"/>
  <c r="F44" i="6" s="1"/>
  <c r="F43" i="6" a="1"/>
  <c r="F43" i="6" s="1"/>
  <c r="F42" i="6" a="1"/>
  <c r="F42" i="6" s="1"/>
  <c r="F41" i="6" a="1"/>
  <c r="F41" i="6" s="1"/>
  <c r="F40" i="6" a="1"/>
  <c r="F40" i="6" s="1"/>
  <c r="F39" i="6" a="1"/>
  <c r="F39" i="6" s="1"/>
  <c r="F38" i="6" a="1"/>
  <c r="F38" i="6" s="1"/>
  <c r="F37" i="6" a="1"/>
  <c r="F37" i="6" s="1"/>
  <c r="F36" i="6" a="1"/>
  <c r="F36" i="6" s="1"/>
  <c r="F35" i="6" a="1"/>
  <c r="F35" i="6" s="1"/>
  <c r="F34" i="6" a="1"/>
  <c r="F34" i="6" s="1"/>
  <c r="F33" i="6" a="1"/>
  <c r="F33" i="6" s="1"/>
  <c r="F31" i="6" a="1"/>
  <c r="F31" i="6" s="1"/>
  <c r="F30" i="6" a="1"/>
  <c r="F30" i="6" s="1"/>
  <c r="F29" i="6" a="1"/>
  <c r="F29" i="6" s="1"/>
  <c r="F28" i="6" a="1"/>
  <c r="F28" i="6" s="1"/>
  <c r="F27" i="6" a="1"/>
  <c r="F27" i="6" s="1"/>
  <c r="F26" i="6" a="1"/>
  <c r="F26" i="6" s="1"/>
  <c r="F24" i="6" a="1"/>
  <c r="F24" i="6" s="1"/>
  <c r="F23" i="6" a="1"/>
  <c r="F23" i="6" s="1"/>
  <c r="F22" i="6" a="1"/>
  <c r="F22" i="6" s="1"/>
  <c r="F21" i="6" a="1"/>
  <c r="F21" i="6" s="1"/>
  <c r="G20" i="6" a="1"/>
  <c r="G20" i="6" s="1"/>
  <c r="F20" i="6" a="1"/>
  <c r="F20" i="6" s="1"/>
  <c r="X5" i="6" l="1"/>
  <c r="F17" i="6" l="1"/>
  <c r="O17" i="6" s="1"/>
  <c r="O5" i="6"/>
  <c r="X17" i="6"/>
  <c r="Z20" i="6"/>
  <c r="Y58" i="6"/>
  <c r="Z58" i="6" s="1"/>
  <c r="Y55" i="6"/>
  <c r="Z55" i="6" s="1"/>
  <c r="Y53" i="6"/>
  <c r="Z53" i="6" s="1"/>
  <c r="Y51" i="6"/>
  <c r="Z51" i="6" s="1"/>
  <c r="Y48" i="6"/>
  <c r="Z48" i="6" s="1"/>
  <c r="Y46" i="6"/>
  <c r="Z46" i="6" s="1"/>
  <c r="Y44" i="6"/>
  <c r="Z44" i="6" s="1"/>
  <c r="Y42" i="6"/>
  <c r="Z42" i="6" s="1"/>
  <c r="Y40" i="6"/>
  <c r="Z40" i="6" s="1"/>
  <c r="Y38" i="6"/>
  <c r="Z38" i="6" s="1"/>
  <c r="Y36" i="6"/>
  <c r="Z36" i="6" s="1"/>
  <c r="Y34" i="6"/>
  <c r="Z34" i="6" s="1"/>
  <c r="Y31" i="6"/>
  <c r="Z31" i="6" s="1"/>
  <c r="Y29" i="6"/>
  <c r="Z29" i="6" s="1"/>
  <c r="Y27" i="6"/>
  <c r="Z27" i="6" s="1"/>
  <c r="Y24" i="6"/>
  <c r="Z24" i="6" s="1"/>
  <c r="Y22" i="6"/>
  <c r="Z22" i="6" s="1"/>
  <c r="Y56" i="6"/>
  <c r="Z56" i="6" s="1"/>
  <c r="Y54" i="6"/>
  <c r="Z54" i="6" s="1"/>
  <c r="Y52" i="6"/>
  <c r="Z52" i="6" s="1"/>
  <c r="Y47" i="6"/>
  <c r="Z47" i="6" s="1"/>
  <c r="Y45" i="6"/>
  <c r="Z45" i="6" s="1"/>
  <c r="Y43" i="6"/>
  <c r="Z43" i="6" s="1"/>
  <c r="Y41" i="6"/>
  <c r="Z41" i="6" s="1"/>
  <c r="Y39" i="6"/>
  <c r="Z39" i="6" s="1"/>
  <c r="Y37" i="6"/>
  <c r="Z37" i="6" s="1"/>
  <c r="Y35" i="6"/>
  <c r="Z35" i="6" s="1"/>
  <c r="Y33" i="6"/>
  <c r="Z33" i="6" s="1"/>
  <c r="Y30" i="6"/>
  <c r="Z30" i="6" s="1"/>
  <c r="Y28" i="6"/>
  <c r="Z28" i="6" s="1"/>
  <c r="Y26" i="6"/>
  <c r="Z26" i="6" s="1"/>
  <c r="Y23" i="6"/>
  <c r="Z23" i="6" s="1"/>
  <c r="Y21" i="6"/>
  <c r="Z21" i="6" s="1"/>
  <c r="F3" i="7" l="1"/>
  <c r="X13" i="6" l="1"/>
  <c r="P54" i="6"/>
  <c r="P27" i="6" l="1"/>
  <c r="Q27" i="6" s="1"/>
  <c r="F12" i="6"/>
  <c r="F6" i="7" s="1"/>
  <c r="F8" i="6"/>
  <c r="F7" i="6"/>
  <c r="F11" i="6"/>
  <c r="F10" i="6"/>
  <c r="F13" i="6"/>
  <c r="F9" i="6"/>
  <c r="H67" i="6"/>
  <c r="H66" i="6"/>
  <c r="H65" i="6"/>
  <c r="H63" i="6"/>
  <c r="H64" i="6"/>
  <c r="H62" i="6"/>
  <c r="G27" i="6"/>
  <c r="H27" i="6" s="1"/>
  <c r="Q54" i="6"/>
  <c r="O11" i="6"/>
  <c r="O8" i="6"/>
  <c r="O12" i="6"/>
  <c r="H20" i="6"/>
  <c r="O10" i="6"/>
  <c r="X12" i="6"/>
  <c r="G59" i="6"/>
  <c r="H59" i="6" s="1"/>
  <c r="G56" i="6"/>
  <c r="H56" i="6" s="1"/>
  <c r="G54" i="6"/>
  <c r="H54" i="6" s="1"/>
  <c r="G52" i="6"/>
  <c r="H52" i="6" s="1"/>
  <c r="G50" i="6"/>
  <c r="H50" i="6" s="1"/>
  <c r="G47" i="6"/>
  <c r="H47" i="6" s="1"/>
  <c r="G45" i="6"/>
  <c r="G43" i="6"/>
  <c r="H43" i="6" s="1"/>
  <c r="G41" i="6"/>
  <c r="H41" i="6" s="1"/>
  <c r="G39" i="6"/>
  <c r="H39" i="6" s="1"/>
  <c r="G37" i="6"/>
  <c r="H37" i="6" s="1"/>
  <c r="G35" i="6"/>
  <c r="H35" i="6" s="1"/>
  <c r="G33" i="6"/>
  <c r="G30" i="6"/>
  <c r="H30" i="6" s="1"/>
  <c r="G24" i="6"/>
  <c r="H24" i="6" s="1"/>
  <c r="G22" i="6"/>
  <c r="H22" i="6" s="1"/>
  <c r="G69" i="6"/>
  <c r="G14" i="6" s="1"/>
  <c r="G28" i="6"/>
  <c r="H28" i="6" s="1"/>
  <c r="G55" i="6"/>
  <c r="H55" i="6" s="1"/>
  <c r="G51" i="6"/>
  <c r="H51" i="6" s="1"/>
  <c r="G49" i="6"/>
  <c r="G46" i="6"/>
  <c r="H46" i="6" s="1"/>
  <c r="G42" i="6"/>
  <c r="H42" i="6" s="1"/>
  <c r="G38" i="6"/>
  <c r="H38" i="6" s="1"/>
  <c r="G34" i="6"/>
  <c r="H34" i="6" s="1"/>
  <c r="G29" i="6"/>
  <c r="H29" i="6" s="1"/>
  <c r="G23" i="6"/>
  <c r="H23" i="6" s="1"/>
  <c r="G58" i="6"/>
  <c r="G53" i="6"/>
  <c r="H53" i="6" s="1"/>
  <c r="G44" i="6"/>
  <c r="H44" i="6" s="1"/>
  <c r="G40" i="6"/>
  <c r="H40" i="6" s="1"/>
  <c r="G36" i="6"/>
  <c r="G31" i="6"/>
  <c r="H31" i="6" s="1"/>
  <c r="G26" i="6"/>
  <c r="H26" i="6" s="1"/>
  <c r="G21" i="6"/>
  <c r="H21" i="6" s="1"/>
  <c r="X7" i="6"/>
  <c r="O9" i="6"/>
  <c r="X9" i="6"/>
  <c r="Y11" i="6"/>
  <c r="P22" i="6"/>
  <c r="Q22" i="6" s="1"/>
  <c r="P28" i="6"/>
  <c r="Q28" i="6" s="1"/>
  <c r="P33" i="6"/>
  <c r="Q33" i="6" s="1"/>
  <c r="P37" i="6"/>
  <c r="Q37" i="6" s="1"/>
  <c r="P41" i="6"/>
  <c r="Q41" i="6" s="1"/>
  <c r="P45" i="6"/>
  <c r="Q45" i="6" s="1"/>
  <c r="P48" i="6"/>
  <c r="P11" i="6" s="1"/>
  <c r="P50" i="6"/>
  <c r="Q50" i="6" s="1"/>
  <c r="P58" i="6"/>
  <c r="P13" i="6" s="1"/>
  <c r="P55" i="6"/>
  <c r="Q55" i="6" s="1"/>
  <c r="P53" i="6"/>
  <c r="Q53" i="6" s="1"/>
  <c r="P51" i="6"/>
  <c r="Q51" i="6" s="1"/>
  <c r="P46" i="6"/>
  <c r="P44" i="6"/>
  <c r="Q44" i="6" s="1"/>
  <c r="P42" i="6"/>
  <c r="Q42" i="6" s="1"/>
  <c r="P40" i="6"/>
  <c r="Q40" i="6" s="1"/>
  <c r="P38" i="6"/>
  <c r="Q38" i="6" s="1"/>
  <c r="P36" i="6"/>
  <c r="Q36" i="6" s="1"/>
  <c r="P34" i="6"/>
  <c r="Q34" i="6" s="1"/>
  <c r="P31" i="6"/>
  <c r="Q31" i="6" s="1"/>
  <c r="P29" i="6"/>
  <c r="Q29" i="6" s="1"/>
  <c r="P26" i="6"/>
  <c r="Q26" i="6" s="1"/>
  <c r="P23" i="6"/>
  <c r="Q23" i="6" s="1"/>
  <c r="P21" i="6"/>
  <c r="Q21" i="6" s="1"/>
  <c r="X8" i="6"/>
  <c r="X10" i="6"/>
  <c r="O13" i="6"/>
  <c r="Q20" i="6"/>
  <c r="O7" i="6"/>
  <c r="X11" i="6"/>
  <c r="P24" i="6"/>
  <c r="Q24" i="6" s="1"/>
  <c r="P30" i="6"/>
  <c r="Q30" i="6" s="1"/>
  <c r="P35" i="6"/>
  <c r="Q35" i="6" s="1"/>
  <c r="P39" i="6"/>
  <c r="Q39" i="6" s="1"/>
  <c r="P43" i="6"/>
  <c r="Q43" i="6" s="1"/>
  <c r="P47" i="6"/>
  <c r="Q47" i="6" s="1"/>
  <c r="P52" i="6"/>
  <c r="Q52" i="6" s="1"/>
  <c r="P56" i="6"/>
  <c r="Q56" i="6" s="1"/>
  <c r="Y13" i="6"/>
  <c r="Z13" i="6" s="1"/>
  <c r="F14" i="6"/>
  <c r="Z11" i="6" l="1"/>
  <c r="G8" i="6"/>
  <c r="H8" i="6" s="1"/>
  <c r="G12" i="6"/>
  <c r="G6" i="7" s="1"/>
  <c r="H6" i="7" s="1"/>
  <c r="F5" i="7"/>
  <c r="G9" i="6"/>
  <c r="H9" i="6" s="1"/>
  <c r="H45" i="6"/>
  <c r="G10" i="6"/>
  <c r="H10" i="6" s="1"/>
  <c r="H49" i="6"/>
  <c r="G11" i="6"/>
  <c r="H11" i="6" s="1"/>
  <c r="G13" i="6"/>
  <c r="H13" i="6" s="1"/>
  <c r="G7" i="6"/>
  <c r="H7" i="6" s="1"/>
  <c r="P10" i="6"/>
  <c r="Q10" i="6" s="1"/>
  <c r="H69" i="6"/>
  <c r="P7" i="6"/>
  <c r="Q7" i="6" s="1"/>
  <c r="H58" i="6"/>
  <c r="H14" i="6"/>
  <c r="Q48" i="6"/>
  <c r="Q13" i="6"/>
  <c r="Q58" i="6"/>
  <c r="Y8" i="6"/>
  <c r="Z8" i="6" s="1"/>
  <c r="H36" i="6"/>
  <c r="Q11" i="6"/>
  <c r="Y9" i="6"/>
  <c r="Z9" i="6" s="1"/>
  <c r="Y12" i="6"/>
  <c r="Z12" i="6" s="1"/>
  <c r="P12" i="6"/>
  <c r="Q12" i="6" s="1"/>
  <c r="P8" i="6"/>
  <c r="Q8" i="6" s="1"/>
  <c r="Y7" i="6"/>
  <c r="Z7" i="6" s="1"/>
  <c r="Y10" i="6"/>
  <c r="Z10" i="6" s="1"/>
  <c r="H33" i="6"/>
  <c r="P9" i="6"/>
  <c r="Q9" i="6" s="1"/>
  <c r="Q46" i="6"/>
  <c r="H61" i="6"/>
  <c r="H9" i="7" l="1"/>
  <c r="H8" i="7"/>
  <c r="H7" i="7"/>
  <c r="H12" i="6"/>
  <c r="G5" i="7"/>
  <c r="H5"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<sst xmlns="http://schemas.openxmlformats.org/spreadsheetml/2006/main" count="9380" uniqueCount="629">
  <si>
    <t>Teacher Candidate Summary</t>
  </si>
  <si>
    <t>Candidate Supervisor Summary</t>
  </si>
  <si>
    <t>Cooperating Teacher Summary</t>
  </si>
  <si>
    <t>Category Summaries</t>
  </si>
  <si>
    <t>State Average</t>
  </si>
  <si>
    <t>Efficacy</t>
  </si>
  <si>
    <t>Total N</t>
  </si>
  <si>
    <t>%</t>
  </si>
  <si>
    <t>Meeting Student Needs</t>
  </si>
  <si>
    <t>Technology</t>
  </si>
  <si>
    <t>Instructional Strategies and Assessment</t>
  </si>
  <si>
    <t>Professionalism</t>
  </si>
  <si>
    <t>Professional Awareness</t>
  </si>
  <si>
    <t>Impact</t>
  </si>
  <si>
    <t>Diverse Opportunities</t>
  </si>
  <si>
    <t>Program Partnership Strength</t>
  </si>
  <si>
    <t>Clinical Exp &amp; Program Prep</t>
  </si>
  <si>
    <t>Overall</t>
  </si>
  <si>
    <t>* The color coding indicates the questions that went into the group and can be matched with the individual questions below.</t>
  </si>
  <si>
    <t>Individual Questions</t>
  </si>
  <si>
    <t>As a beginning teacher entering the profession, to what extent can you…</t>
  </si>
  <si>
    <t>As a beginning teacher entering the profession, to what extent can this candidate...</t>
  </si>
  <si>
    <t>connect learning experiences to a variety of backgrounds (e.g., cultural, socioeconomic, and ethnic)?</t>
  </si>
  <si>
    <t>support all students' socioemotional (e.g., social, emotional, psychological) development?</t>
  </si>
  <si>
    <t>communicate effectively with families/caregivers to promote individual student growth?</t>
  </si>
  <si>
    <t>build respectful relationships with every student?</t>
  </si>
  <si>
    <t>recognize individuals' potential as demonstrated by setting high expectations for each student?</t>
  </si>
  <si>
    <t>As a beginning teacher entering the profession, to what extent can you apply instructional strategies and resources to support...</t>
  </si>
  <si>
    <t>As a beginning teacher entering the profession, to what extent can this candidate apply instructional strategies and resources to support...</t>
  </si>
  <si>
    <t>English learners?</t>
  </si>
  <si>
    <t>High performing students?</t>
  </si>
  <si>
    <t>Low performing students?</t>
  </si>
  <si>
    <t>students from culturally diverse backgrounds?</t>
  </si>
  <si>
    <t>students with special needs or disabilities?</t>
  </si>
  <si>
    <t>each individual student's learning abilities and needs?</t>
  </si>
  <si>
    <t>As a beginning teacher entering the profession, to what extent can you...</t>
  </si>
  <si>
    <t>utilize available technology to enhance instruction?</t>
  </si>
  <si>
    <t>support student use of available technology?</t>
  </si>
  <si>
    <t>practice the ethical use of technology?</t>
  </si>
  <si>
    <t>support all students in making connections to prior knowledge and experiences?</t>
  </si>
  <si>
    <t>implement multiple strategies to present key content area(s) concepts?</t>
  </si>
  <si>
    <t>adapt instruction, curriculum, and assessments according to Individualized Education Programs (IEPs) and Section 504 plans?</t>
  </si>
  <si>
    <t>organize the learning environment to guide student engagement during instructional time?</t>
  </si>
  <si>
    <t>design or select assessment tools to provide evidence of student learning?</t>
  </si>
  <si>
    <t>analyze assessment data to identify patterns and gaps in student learning?</t>
  </si>
  <si>
    <t>differentiate instruction based on student assessment data?</t>
  </si>
  <si>
    <t>implement research-based behavior management strategies to maximize student engagement?</t>
  </si>
  <si>
    <t>implement literacy and reading strategies appropriate to your content area(s) and grade level(s)?</t>
  </si>
  <si>
    <t>be receptive to feedback to improve instruction?</t>
  </si>
  <si>
    <t>be a reflective educator who utilizes feedback to implement instructional improvements?</t>
  </si>
  <si>
    <t>maintain positive, collaborative relationships with colleagues?</t>
  </si>
  <si>
    <t>As a beginning teacher entering the profession, to what extent are you AWARE of...</t>
  </si>
  <si>
    <t>positively impact the learning and development of PK-12 students</t>
  </si>
  <si>
    <t>Michigan Code of Educational Ethics?</t>
  </si>
  <si>
    <t>During this teacher candidate's student teaching experience, to what extent did the educator preparation program…</t>
  </si>
  <si>
    <t>professional teaching standards for your content area(s) and grade level(s)?</t>
  </si>
  <si>
    <t>make clear the expectations for this teacher candidate's performance?</t>
  </si>
  <si>
    <t>PK-12 academic content standards?</t>
  </si>
  <si>
    <t>make clear the expectations for your role within this clinical experience?</t>
  </si>
  <si>
    <t>statewide and national teaching organizations and associations?</t>
  </si>
  <si>
    <r>
      <t xml:space="preserve">provide training and feedback on how you could best </t>
    </r>
    <r>
      <rPr>
        <sz val="11"/>
        <color rgb="FFFF0000"/>
        <rFont val="Calibri"/>
        <family val="2"/>
        <scheme val="minor"/>
      </rPr>
      <t>supervise</t>
    </r>
    <r>
      <rPr>
        <sz val="11"/>
        <color theme="1"/>
        <rFont val="Calibri"/>
        <family val="2"/>
        <scheme val="minor"/>
      </rPr>
      <t xml:space="preserve"> this teacher candidate?</t>
    </r>
  </si>
  <si>
    <r>
      <t xml:space="preserve">provide training and feedback on how you could best </t>
    </r>
    <r>
      <rPr>
        <sz val="11"/>
        <color rgb="FFFF0000"/>
        <rFont val="Calibri"/>
        <family val="2"/>
        <scheme val="minor"/>
      </rPr>
      <t>mentor</t>
    </r>
    <r>
      <rPr>
        <sz val="11"/>
        <color theme="1"/>
        <rFont val="Calibri"/>
        <family val="2"/>
        <scheme val="minor"/>
      </rPr>
      <t xml:space="preserve"> this teacher candidate?</t>
    </r>
  </si>
  <si>
    <t>laws and policies relevant to the teaching profession?</t>
  </si>
  <si>
    <t>make appropriate resources available to you?</t>
  </si>
  <si>
    <t>current tools utilized for assessing student learning?</t>
  </si>
  <si>
    <t>regularly request feedback from you regarding this candidate's performance?</t>
  </si>
  <si>
    <t>tools used by districts to evaluate educator performance?</t>
  </si>
  <si>
    <r>
      <t xml:space="preserve">support you as a </t>
    </r>
    <r>
      <rPr>
        <sz val="11"/>
        <color rgb="FFFF0000"/>
        <rFont val="Calibri"/>
        <family val="2"/>
        <scheme val="minor"/>
      </rPr>
      <t>candidate supervisor</t>
    </r>
    <r>
      <rPr>
        <sz val="11"/>
        <color theme="1"/>
        <rFont val="Calibri"/>
        <family val="2"/>
        <scheme val="minor"/>
      </rPr>
      <t>?</t>
    </r>
  </si>
  <si>
    <r>
      <t xml:space="preserve">support you as a </t>
    </r>
    <r>
      <rPr>
        <sz val="11"/>
        <color rgb="FFFF0000"/>
        <rFont val="Calibri"/>
        <family val="2"/>
        <scheme val="minor"/>
      </rPr>
      <t>cooperating teacher</t>
    </r>
    <r>
      <rPr>
        <sz val="11"/>
        <color theme="1"/>
        <rFont val="Calibri"/>
        <family val="2"/>
        <scheme val="minor"/>
      </rPr>
      <t>?</t>
    </r>
  </si>
  <si>
    <t>professional learning requirements for certificate renewal and advancement?</t>
  </si>
  <si>
    <r>
      <t xml:space="preserve">engage </t>
    </r>
    <r>
      <rPr>
        <sz val="11"/>
        <color rgb="FFFF0000"/>
        <rFont val="Calibri"/>
        <family val="2"/>
        <scheme val="minor"/>
      </rPr>
      <t>the</t>
    </r>
    <r>
      <rPr>
        <sz val="11"/>
        <color theme="1"/>
        <rFont val="Calibri"/>
        <family val="2"/>
        <scheme val="minor"/>
      </rPr>
      <t xml:space="preserve"> PK-12 school as a partner in teacher preparation?</t>
    </r>
  </si>
  <si>
    <r>
      <t xml:space="preserve">engage </t>
    </r>
    <r>
      <rPr>
        <sz val="11"/>
        <color rgb="FFFF0000"/>
        <rFont val="Calibri"/>
        <family val="2"/>
        <scheme val="minor"/>
      </rPr>
      <t>your</t>
    </r>
    <r>
      <rPr>
        <sz val="11"/>
        <color theme="1"/>
        <rFont val="Calibri"/>
        <family val="2"/>
        <scheme val="minor"/>
      </rPr>
      <t xml:space="preserve"> PK-12 school as a partner in teacher preparation?</t>
    </r>
  </si>
  <si>
    <t>To what extent did your preparation program provide you with opportunities to work…</t>
  </si>
  <si>
    <t>Overall summary evaluation:</t>
  </si>
  <si>
    <t>with students from a variety of backgrounds (e.g. cultural, socioeconomic and ethnic)?</t>
  </si>
  <si>
    <t>Overall, to what extent do you believe this candidate is ready to enter the teaching profession?</t>
  </si>
  <si>
    <t>in a variety of school settings?</t>
  </si>
  <si>
    <t>Response rate</t>
  </si>
  <si>
    <t>To what extent did each of the following elements of your preparation program, make a POSITIVE contribution to your readiness to begin a teaching career?</t>
  </si>
  <si>
    <t>Coursework in your content area(s).</t>
  </si>
  <si>
    <t>Teaching methods coursework.</t>
  </si>
  <si>
    <t>Early clinical observational experiences (aka early exploratory clinical experiences).</t>
  </si>
  <si>
    <t>Pre-student teaching clinical experiences involving direct student contact (aka student contact hours).</t>
  </si>
  <si>
    <t>Student teaching (aka internship).</t>
  </si>
  <si>
    <t>Support and feedback from the cooperating teacher(s) during student teaching.</t>
  </si>
  <si>
    <t>Support and feedback from the preparation program supervisor during student teaching.</t>
  </si>
  <si>
    <t>Overall, to what extent do you believe you are ready to enter the teaching profession?</t>
  </si>
  <si>
    <t>*** Efficacy for all survey questions is calculated from summing the number of respondents selecting “to a moderate extent” or “to a great extent” and dividing by the total number of respondents. All respondents, even if they selected “not applicable/observable” are included in the denominator (except for the Clinical Exp &amp; Program Prep questions for Teacher Candidates)</t>
  </si>
  <si>
    <t>Indicator</t>
  </si>
  <si>
    <t>Effective</t>
  </si>
  <si>
    <t>Candidate Rating of Program</t>
  </si>
  <si>
    <t>Candidate Teaching Skill</t>
  </si>
  <si>
    <t>-</t>
  </si>
  <si>
    <t>Teaching Promise</t>
  </si>
  <si>
    <t>Response Rates</t>
  </si>
  <si>
    <t xml:space="preserve">     Teacher Candidate</t>
  </si>
  <si>
    <t xml:space="preserve">     Candidate Supervisor</t>
  </si>
  <si>
    <t xml:space="preserve">     Cooperating Teacher</t>
  </si>
  <si>
    <t xml:space="preserve">Disclaimer: The above calculations are preliminary. Final calculations may change as the data continue to be scrubbed and refined. </t>
  </si>
  <si>
    <t>Teacher Candidate Name</t>
  </si>
  <si>
    <t>Student ID</t>
  </si>
  <si>
    <t>Survey Window</t>
  </si>
  <si>
    <t>Primary Public School Placed</t>
  </si>
  <si>
    <t>Secondary Public School Placed</t>
  </si>
  <si>
    <t>Primary Private School Placed</t>
  </si>
  <si>
    <t>Secondary Private School Placed</t>
  </si>
  <si>
    <t>Primary Out of State School Placed</t>
  </si>
  <si>
    <t>Secondary Out of State School Placed</t>
  </si>
  <si>
    <t>Teacher Candidate Placement Responses</t>
  </si>
  <si>
    <t>Candidate Supervisor Placement Responses</t>
  </si>
  <si>
    <t>Cooperating Teacher 1 Placement Responses</t>
  </si>
  <si>
    <t>Cooperating Teacher 2 Placement Responses</t>
  </si>
  <si>
    <t/>
  </si>
  <si>
    <t xml:space="preserve"> </t>
  </si>
  <si>
    <t>No</t>
  </si>
  <si>
    <t>Yes</t>
  </si>
  <si>
    <t>Cornerstone University</t>
  </si>
  <si>
    <t>EPP</t>
  </si>
  <si>
    <t>Recipient Email</t>
  </si>
  <si>
    <t>Progress</t>
  </si>
  <si>
    <t>Finished</t>
  </si>
  <si>
    <t>Survey Code</t>
  </si>
  <si>
    <t>As a beginning teacher entering the profession, to what extent can you... - connect learning experiences to a variety of backgrounds (e.g., cultural, socioeconomic, and ethnic)?</t>
  </si>
  <si>
    <t>As a beginning teacher entering the profession, to what extent can you... - support all students' socioemotional (e.g., social, emotional, psychological) development?</t>
  </si>
  <si>
    <t>As a beginning teacher entering the profession, to what extent can you... - communicate effectively with families/caregivers to promote individual student growth?</t>
  </si>
  <si>
    <t>As a beginning teacher entering the profession, to what extent can you... - build respectful relationships with every student?</t>
  </si>
  <si>
    <t>As a beginning teacher entering the profession, to what extent can you... - recognize individuals' potential as demonstrated by setting high expectations for each student?</t>
  </si>
  <si>
    <t>As a beginning teacher entering the profession, to what extent can this candidate apply instructional strategies and resources to support... - English learners?</t>
  </si>
  <si>
    <t>As a beginning teacher entering the profession, to what extent can this candidate apply instructional strategies and resources to support... - high performing students?</t>
  </si>
  <si>
    <t>As a beginning teacher entering the profession, to what extent can this candidate apply instructional strategies and resources to support... - low performing students?</t>
  </si>
  <si>
    <t>As a beginning teacher entering the profession, to what extent can this candidate apply instructional strategies and resources to support... - students from culturally diverse backgrounds?</t>
  </si>
  <si>
    <t>As a beginning teacher entering the profession, to what extent can this candidate apply instructional strategies and resources to support... - students with special needs or disabilities?</t>
  </si>
  <si>
    <t>As a beginning teacher entering the profession, to what extent can this candidate apply instructional strategies and resources to support... - each individual student's learning abilities and needs?</t>
  </si>
  <si>
    <t>As a beginning teacher entering the profession, to what extent can you... - utilize available technology to enhance instruction?</t>
  </si>
  <si>
    <t>As a beginning teacher entering the profession, to what extent can you... - support student use of available technology?</t>
  </si>
  <si>
    <t>As a beginning teacher entering the profession, to what extent can you... - practice the ethical use of technology?</t>
  </si>
  <si>
    <t>As a beginning teacher entering the profession, to what extent can you... - support all students in making connections to prior knowledge and experiences?</t>
  </si>
  <si>
    <t>As a beginning teacher entering the profession, to what extent can you... - implement multiple strategies to present key content area(s) concepts?</t>
  </si>
  <si>
    <t>As a beginning teacher entering the profession, to what extent can you... - adapt instruction, curriculum, and assessments according to Individualized Education Programs (IEPs) and Section 504 plans?</t>
  </si>
  <si>
    <t>As a beginning teacher entering the profession, to what extent can you... - organize the learning environment to guide student engagement during instructional time?</t>
  </si>
  <si>
    <t>As a beginning teacher entering the profession, to what extent can you... - design or select assessment tools to provide evidence of student learning?</t>
  </si>
  <si>
    <t>As a beginning teacher entering the profession, to what extent can you... - analyze assessment data to identify patterns and gaps in student learning?</t>
  </si>
  <si>
    <t>As a beginning teacher entering the profession, to what extent can you... - differentiate instruction based on student assessment data?</t>
  </si>
  <si>
    <t>As a beginning teacher entering the profession, to what extent can you... - implement research-based behavior management strategies to maximize student engagement?</t>
  </si>
  <si>
    <t>As a beginning teacher entering the profession, to what extent can you... - implement literacy and reading strategies appropriate to your content area(s) and grade level(s)?</t>
  </si>
  <si>
    <t>As a beginning teacher entering the profession, to what extent can you... - be receptive to feedback to improve instruction?</t>
  </si>
  <si>
    <t>As a beginning teacher entering the profession, to what extent can you... - be a reflective educator who utilizes feedback to implement instructional improvements?</t>
  </si>
  <si>
    <t>As a beginning teacher entering the profession, to what extent can you... - maintain positive, collaborative relationships with colleagues?</t>
  </si>
  <si>
    <t>As a beginning teacher entering the profession, to what extent are you AWARE of... - Michigan Code of Educational Ethics?</t>
  </si>
  <si>
    <t>As a beginning teacher entering the profession, to what extent are you AWARE of... - professional teaching standards for your content area(s) and grade level(s)?</t>
  </si>
  <si>
    <t>As a beginning teacher entering the profession, to what extent are you AWARE of... - PK-12 academic content standards?</t>
  </si>
  <si>
    <t>As a beginning teacher entering the profession, to what extent are you AWARE of... - statewide and national teaching organizations and associations?</t>
  </si>
  <si>
    <t>As a beginning teacher entering the profession, to what extent are you AWARE of... - laws and policies relevant to the teaching profession?</t>
  </si>
  <si>
    <t>As a beginning teacher entering the profession, to what extent are you AWARE of... - current tools utilized for assessing student learning?</t>
  </si>
  <si>
    <t>As a beginning teacher entering the profession, to what extent are you AWARE of... - tools used by districts to evaluate educator performance?</t>
  </si>
  <si>
    <t>As a beginning teacher entering the profession, to what extent are you AWARE of... - professional learning requirements for certificate renewal and advancement?</t>
  </si>
  <si>
    <t>To what extent did your preparation program provide you with opportunities to work with students from a variety of backgrounds (e.g. cultural, socioeconomic and ethnic)?</t>
  </si>
  <si>
    <t>To what extent did your preparation program provide you with opportunities to work in a variety of school settings?</t>
  </si>
  <si>
    <t>To what extent did each of the following elements of your preparation program, make a POSITIVE contribution to your readiness to begin a teaching career? - Coursework in your content area(s).</t>
  </si>
  <si>
    <t>To what extent did each of the following elements of your preparation program, make a POSITIVE contribution to your readiness to begin a teaching career? - Teaching methods coursework.</t>
  </si>
  <si>
    <t>To what extent did each of the following elements of your preparation program, make a POSITIVE contribution to your readiness to begin a teaching career? - Early clinical observational experiences (aka early exploratory clinical experiences).</t>
  </si>
  <si>
    <t>To what extent did each of the following elements of your preparation program, make a POSITIVE contribution to your readiness to begin a teaching career? - Pre-student teaching clinical experiences involving direct student contact (aka student contact hours).</t>
  </si>
  <si>
    <t>To what extent did each of the following elements of your preparation program, make a POSITIVE contribution to your readiness to begin a teaching career? - Student teaching (aka internship).</t>
  </si>
  <si>
    <t>To what extent did each of the following elements of your preparation program, make a POSITIVE contribution to your readiness to begin a teaching career? - Support and feedback from the cooperating teacher(s) during student teaching.</t>
  </si>
  <si>
    <t>To what extent did each of the following elements of your preparation program, make a POSITIVE contribution to your readiness to begin a teaching career? - Support and feedback from the preparation program supervisor during student teaching.</t>
  </si>
  <si>
    <t>To what extent did each of the following elements of your preparation program, make a POSITIVE contribution to your readiness to begin a teaching career? - Participation in professional organizations and events.</t>
  </si>
  <si>
    <t>To what extent did each of the following elements of your preparation program, make a POSITIVE contribution to your readiness to begin a teaching career? - Education focused volunteer opportunities.</t>
  </si>
  <si>
    <t>To what extent did each of the following elements of your preparation program, make a POSITIVE contribution to your readiness to begin a teaching career? - Other (please specify).</t>
  </si>
  <si>
    <t>Additional/optional program elements: - Other (please specify). - Text</t>
  </si>
  <si>
    <t>If you have any comments or feedback regarding your educator preparation program or provider you wish to share, please provide it here.</t>
  </si>
  <si>
    <t>Prior to beginning your preparation program, what education-related experiences did you pursue? Did it make a positive contribution? - Adult Education</t>
  </si>
  <si>
    <t>Prior to beginning your preparation program, what education-related experiences did you pursue? Did it make a positive contribution? - Cadet Teaching</t>
  </si>
  <si>
    <t>Prior to beginning your preparation program, what education-related experiences did you pursue? Did it make a positive contribution? - Paraprofessional</t>
  </si>
  <si>
    <t>Prior to beginning your preparation program, what education-related experiences did you pursue? Did it make a positive contribution? - Post-secondary Teaching</t>
  </si>
  <si>
    <t>Prior to beginning your preparation program, what education-related experiences did you pursue? Did it make a positive contribution? - Preschool or childcare</t>
  </si>
  <si>
    <t>Prior to beginning your preparation program, what education-related experiences did you pursue? Did it make a positive contribution? - Substitute Teaching</t>
  </si>
  <si>
    <t>Prior to beginning your preparation program, what education-related experiences did you pursue? Did it make a positive contribution? - Teaching Abroad</t>
  </si>
  <si>
    <t>Prior to beginning your preparation program, what education-related experiences did you pursue? Did it make a positive contribution? - Teaching in a Private School</t>
  </si>
  <si>
    <t>Prior to beginning your preparation program, what education-related experiences did you pursue? Did it make a positive contribution? - Volunteering</t>
  </si>
  <si>
    <t>Prior to beginning your preparation program, what education-related experiences did you pursue? Did it make a positive contribution? - Other Experience</t>
  </si>
  <si>
    <t>Prior to beginning your preparation program, what education-related experiences did you pursue? Did it make a positive contribution? -Other Experience (Text)</t>
  </si>
  <si>
    <t>Employment Status (check all that apply) - Selected Choice Employed in a teaching position</t>
  </si>
  <si>
    <t>Employment Status (check all that apply) - Selected Choice Pending employment upon certification</t>
  </si>
  <si>
    <t>Employment Status (check all that apply) - Selected Choice Employed, but not in a teaching position</t>
  </si>
  <si>
    <t>Employment Status (check all that apply) - Selected Choice Actively seeking/intend to seek a teaching position</t>
  </si>
  <si>
    <t>Employment Status (check all that apply) - Selected Choice Not seeking a teaching position</t>
  </si>
  <si>
    <t>Employment Status (check all that apply) - Selected Choice Other (please specify)</t>
  </si>
  <si>
    <t>Employment Status (check all that apply) - Other (please specify) - Text</t>
  </si>
  <si>
    <t>Do you intend to teach in the state of Michigan?</t>
  </si>
  <si>
    <t>TC</t>
  </si>
  <si>
    <t>To a Great Extent</t>
  </si>
  <si>
    <t>To a Moderate Extent</t>
  </si>
  <si>
    <t>To a Small Extent</t>
  </si>
  <si>
    <t>To a great extent</t>
  </si>
  <si>
    <t>Not at all</t>
  </si>
  <si>
    <t>Pending employment upon certification</t>
  </si>
  <si>
    <t>Employed, but not in a teaching position</t>
  </si>
  <si>
    <t>Actively seeking/intend to seek a teaching position</t>
  </si>
  <si>
    <t>To a Small extent</t>
  </si>
  <si>
    <t>To a moderate extent</t>
  </si>
  <si>
    <t>To a small extent</t>
  </si>
  <si>
    <t>N/A or Not Included</t>
  </si>
  <si>
    <t>Not at All</t>
  </si>
  <si>
    <t>None</t>
  </si>
  <si>
    <t>Coaching</t>
  </si>
  <si>
    <t>N/A</t>
  </si>
  <si>
    <t>Tutoring</t>
  </si>
  <si>
    <t>n/a</t>
  </si>
  <si>
    <t>Employed in a teaching position</t>
  </si>
  <si>
    <t>Other (please specify)</t>
  </si>
  <si>
    <t>Substitute Teaching</t>
  </si>
  <si>
    <t>Pending Employment</t>
  </si>
  <si>
    <t>NA</t>
  </si>
  <si>
    <t>K-12</t>
  </si>
  <si>
    <t>na</t>
  </si>
  <si>
    <t>coaching</t>
  </si>
  <si>
    <t>Recipient First Name</t>
  </si>
  <si>
    <t>Recipient Last Name</t>
  </si>
  <si>
    <t>As a beginning teacher entering the profession, to what extent can this candidate... - connect learning experiences to a variety of backgrounds (e.g., cultural, socioeconomic, and ethnic)?</t>
  </si>
  <si>
    <t>As a beginning teacher entering the profession, to what extent can this candidate... - support all students' socioemotional (e.g., social, emotional, psychological) development?</t>
  </si>
  <si>
    <t>As a beginning teacher entering the profession, to what extent can this candidate... - communicate effectively with families/caregivers to promote individual student growth?</t>
  </si>
  <si>
    <t>As a beginning teacher entering the profession, to what extent can this candidate... - build respectful relationships with every student?</t>
  </si>
  <si>
    <t>As a beginning teacher entering the profession, to what extent can this candidate... - recognize individuals' potential as demonstrated by setting high expectations for each student?</t>
  </si>
  <si>
    <t>As a beginning teacher entering the profession, to what extent can this candidate... - utilize available technology to enhance instruction?</t>
  </si>
  <si>
    <t>As a beginning teacher entering the profession, to what extent can this candidate... - support student use of available technology?</t>
  </si>
  <si>
    <t>As a beginning teacher entering the profession, to what extent can this candidate... - practice the ethical use of technology?</t>
  </si>
  <si>
    <t>As a beginning teacher entering the profession, to what extent can this candidate... - support all students in making connections to prior knowledge and experiences?</t>
  </si>
  <si>
    <t>As a beginning teacher entering the profession, to what extent can this candidate... - implement multiple strategies to present key content area(s) concepts?</t>
  </si>
  <si>
    <t>As a beginning teacher entering the profession, to what extent can this candidate... - adapt instruction, curriculum, and assessments according to Individualized Education Programs (IEPs) and Section 504 plans?</t>
  </si>
  <si>
    <t>As a beginning teacher entering the profession, to what extent can this candidate... - organize the learning environment to guide student engagement during instructional time?</t>
  </si>
  <si>
    <t>As a beginning teacher entering the profession, to what extent can this candidate... - design or select assessment tools to provide evidence of student learning?</t>
  </si>
  <si>
    <t>As a beginning teacher entering the profession, to what extent can this candidate... - analyze assessment data to identify patterns and gaps in student learning?</t>
  </si>
  <si>
    <t>As a beginning teacher entering the profession, to what extent can this candidate... - differentiate instruction based on student assessment data?</t>
  </si>
  <si>
    <t>As a beginning teacher entering the profession, to what extent can this candidate... - implement research-based behavior management strategies to maximize student engagement?</t>
  </si>
  <si>
    <t>As a beginning teacher entering the profession, to what extent can this candidate... - implement literacy and reading strategies appropriate to their content area(s) and grade level(s)?</t>
  </si>
  <si>
    <t>As a beginning teacher entering the profession, to what extent can this candidate... - be receptive to feedback to improve instruction?</t>
  </si>
  <si>
    <t>As a beginning teacher entering the profession, to what extent can this candidate... - be a reflective educator who utilizes feedback to implement instructional improvements?</t>
  </si>
  <si>
    <t>As a beginning teacher entering the profession, to what extent can this candidate... - maintain positive, collaborative relationships with colleagues?</t>
  </si>
  <si>
    <t>As a beginning teacher entering the profession, to what extent can this candidate... - positively impact the learning and development of PK-12 students?</t>
  </si>
  <si>
    <t>During the experience with this candidate, to what extent did the educator preparation program/provider... - make clear the expectations for this teacher candidate's performance?</t>
  </si>
  <si>
    <t>During the experience with this candidate, to what extent did the educator preparation program/provider... - make clear the expectations for your role within this clinical experience?</t>
  </si>
  <si>
    <t>During the experience with this candidate, to what extent did the educator preparation program/provider... - provide training and feedback on how you could best supervise this teacher candidate?</t>
  </si>
  <si>
    <t>During the experience with this candidate, to what extent did the educator preparation program/provider... - make appropriate resources available to you?</t>
  </si>
  <si>
    <t>During the experience with this candidate, to what extent did the educator preparation program/provider... - regularly request feedback from you regarding this teacher candidate's performance?</t>
  </si>
  <si>
    <t>During the experience with this candidate, to what extent did the educator preparation program/provider... - support you as a candidate supervisor?</t>
  </si>
  <si>
    <t>During the experience with this candidate, to what extent did the educator preparation program/provider... - engage the PK-12 school as a partner in teacher preparation?</t>
  </si>
  <si>
    <t>If you have any comments or feedback regarding the educator preparation program/provider you wish to share, please provide it here.</t>
  </si>
  <si>
    <t>Danielle</t>
  </si>
  <si>
    <t>CS</t>
  </si>
  <si>
    <t>Michelle</t>
  </si>
  <si>
    <t>Kate</t>
  </si>
  <si>
    <t>Jill</t>
  </si>
  <si>
    <t>Paul</t>
  </si>
  <si>
    <t>Karen</t>
  </si>
  <si>
    <t>John</t>
  </si>
  <si>
    <t>Amy</t>
  </si>
  <si>
    <t>Tom</t>
  </si>
  <si>
    <t>Becky</t>
  </si>
  <si>
    <t>Kim</t>
  </si>
  <si>
    <t>Nicole</t>
  </si>
  <si>
    <t>Tara</t>
  </si>
  <si>
    <t>Lori</t>
  </si>
  <si>
    <t>Russell</t>
  </si>
  <si>
    <t>Jennifer</t>
  </si>
  <si>
    <t>Stephanie</t>
  </si>
  <si>
    <t>Kathryn</t>
  </si>
  <si>
    <t>Michael</t>
  </si>
  <si>
    <t>Cindy</t>
  </si>
  <si>
    <t>Pam</t>
  </si>
  <si>
    <t>TenBrink</t>
  </si>
  <si>
    <t>tom.tenbrink@cornerstone.edu</t>
  </si>
  <si>
    <t>Laurie</t>
  </si>
  <si>
    <t>Maggie</t>
  </si>
  <si>
    <t>Terryn</t>
  </si>
  <si>
    <t>maggie.terryn@cornerstone.edu</t>
  </si>
  <si>
    <t>Jessica</t>
  </si>
  <si>
    <t>Judy</t>
  </si>
  <si>
    <t>Sulka</t>
  </si>
  <si>
    <t>judy.sulka@cornerstone.edu</t>
  </si>
  <si>
    <t>Beth</t>
  </si>
  <si>
    <t>beth.vanderkolk@cornerstone.edu</t>
  </si>
  <si>
    <t>Sarah</t>
  </si>
  <si>
    <t>Ryan</t>
  </si>
  <si>
    <t>Kelly</t>
  </si>
  <si>
    <t>Maria</t>
  </si>
  <si>
    <t>Laura</t>
  </si>
  <si>
    <t>Thompson</t>
  </si>
  <si>
    <t>Alicia</t>
  </si>
  <si>
    <t>Lisa</t>
  </si>
  <si>
    <t>Green</t>
  </si>
  <si>
    <t>Cheryl</t>
  </si>
  <si>
    <t>Angela</t>
  </si>
  <si>
    <t>Rebecca</t>
  </si>
  <si>
    <t>As a beginning teacher entering the profession, to what extent can this candidate... - adapt instruction, curriculum, and assessments according to Individualized Education Programs (IEPs) and Section No Opportunity04 plans?</t>
  </si>
  <si>
    <t>During this candidate's student teaching experience, to what extent did the educator preparation program/provider... - make clear the expectations for this teacher candidate's performance?</t>
  </si>
  <si>
    <t>During this candidate's student teaching experience, to what extent did the educator preparation program/provider... - make clear the expectations for your role within this clinical experience?</t>
  </si>
  <si>
    <t>During this candidate's student teaching experience, to what extent did the educator preparation program/provider... - provide training and feedback on how you could best mentor this teacher candidate?</t>
  </si>
  <si>
    <t>During this candidate's student teaching experience, to what extent did the educator preparation program/provider... - make appropriate resources available to you?</t>
  </si>
  <si>
    <t>During this candidate's student teaching experience, to what extent did the educator preparation program/provider... - regularly request feedback from you regarding this candidate's performance?</t>
  </si>
  <si>
    <t>During this candidate's student teaching experience, to what extent did the educator preparation program/provider... - support you as a cooperating teacher?</t>
  </si>
  <si>
    <t>During this candidate's student teaching experience, to what extent did the educator preparation program/provider... - engage your PK-12 school as a partner in teacher preparation?</t>
  </si>
  <si>
    <t>CT</t>
  </si>
  <si>
    <t>Matthew</t>
  </si>
  <si>
    <t>Craig</t>
  </si>
  <si>
    <t>Bill</t>
  </si>
  <si>
    <t>Brittany</t>
  </si>
  <si>
    <t>Doug</t>
  </si>
  <si>
    <t>Kristin</t>
  </si>
  <si>
    <t>Krystal</t>
  </si>
  <si>
    <t>Tricia</t>
  </si>
  <si>
    <t>Hamil</t>
  </si>
  <si>
    <t>hamilc@grps.org</t>
  </si>
  <si>
    <t>Winter</t>
  </si>
  <si>
    <t>Haley</t>
  </si>
  <si>
    <t>Ross</t>
  </si>
  <si>
    <t>Conner</t>
  </si>
  <si>
    <t>Kaylie</t>
  </si>
  <si>
    <t>Sieglaff</t>
  </si>
  <si>
    <t>kayliesieglaff@choiceschools.com</t>
  </si>
  <si>
    <t>Andy</t>
  </si>
  <si>
    <t>Heinz</t>
  </si>
  <si>
    <t>Nichole</t>
  </si>
  <si>
    <t>FW2024</t>
  </si>
  <si>
    <t>Vanderkolk</t>
  </si>
  <si>
    <t>Madissen Vermeer</t>
  </si>
  <si>
    <t>Lauren Macdonald</t>
  </si>
  <si>
    <t>Rosalina Adkins</t>
  </si>
  <si>
    <t>Stephanie Vandermyde</t>
  </si>
  <si>
    <t>s0638077</t>
  </si>
  <si>
    <t>Sherrill</t>
  </si>
  <si>
    <t>krystal.sherrill@cornerstone.edu</t>
  </si>
  <si>
    <t>Brianna Anderson</t>
  </si>
  <si>
    <t>Hannah Stevens</t>
  </si>
  <si>
    <t>Jessica Roelofs</t>
  </si>
  <si>
    <t>Kelsey Richards</t>
  </si>
  <si>
    <t>Zyan Tatum</t>
  </si>
  <si>
    <t>Vander Mey</t>
  </si>
  <si>
    <t>paul.vandermey@cornerstone.edu</t>
  </si>
  <si>
    <t>Abigail Laughery</t>
  </si>
  <si>
    <t>ryan.winter@cornerstone.edu</t>
  </si>
  <si>
    <t>Clara Nieuwenhuis</t>
  </si>
  <si>
    <t>Cornerstone University did a great job preparing Clara for her student teacher experience!</t>
  </si>
  <si>
    <t>Emily Vanden Berge</t>
  </si>
  <si>
    <t>Emily will be a great addition to any school's teaching faculty. She has a great work ethic, is organized, is an effective communicator, and has a heart of service. Emily has a gift of teaching and is passionate about her chosen profession.</t>
  </si>
  <si>
    <t>Krin Beach</t>
  </si>
  <si>
    <t>Krin has a unique gift of reaching children at the earliest levels. She is a hard worker, organized, takes time to plan, and has a heart of service. Krin will be  a great addition to any school district's teaching faculty.</t>
  </si>
  <si>
    <t>PIC</t>
  </si>
  <si>
    <t>Kober</t>
  </si>
  <si>
    <t>kkober@jpsonline.org</t>
  </si>
  <si>
    <t>Candidate does a great job teaching students, but has work to do when it comes to professional communication and being receptive to feedback. 
There were many times when it came to planning lessons and student management that the candidate said "We never learned this at school" or "I have no tools in my tool belt for this." These are areas I believe student teachers can be better prepared before their student teaching experiences.</t>
  </si>
  <si>
    <t>Debowski</t>
  </si>
  <si>
    <t>rdebowski@bcpsk12.net</t>
  </si>
  <si>
    <t>Molenkamp</t>
  </si>
  <si>
    <t>rmolenkamp@bcpsk12.net</t>
  </si>
  <si>
    <t>Clara was more experienced and comfortable taking over for my classes than most new teachers. I would highly recommend Clara to any school district looking for a social studies or english teacher.</t>
  </si>
  <si>
    <t>rconner@hpseagles.net</t>
  </si>
  <si>
    <t>nheinz@capsk12.org</t>
  </si>
  <si>
    <t>Nicely-Gott</t>
  </si>
  <si>
    <t>brittany.nicelygott@martinpublicschools.org</t>
  </si>
  <si>
    <t>Emerson</t>
  </si>
  <si>
    <t>semerson@capsk12.org</t>
  </si>
  <si>
    <t>I believe that in general, all universities in Michigan need to better prepare teacher candidates with more instruction on IEP/504s. The number of students who receive these accommodations is growing rapidly and universities are not preparing general education teachers for what these are, why they are legally important, and what a general education teacher needs to do with them in regards to communication with the special education teacher, documenting accommodations, and how to modify assignments/assessments if needed.</t>
  </si>
  <si>
    <t>Springvloed</t>
  </si>
  <si>
    <t>tspringv@jpsonline.org</t>
  </si>
  <si>
    <t>Cornerstone provided a student teaching handbook for clear expectations. It provided general policies, the role of the cooperating teacher guidelines, suggested activities for the cooperating teacher, a time line, and the Danielson student teaching assessment.  As well, a zoom was offered for cooperating teachers to receive information and ask questions.</t>
  </si>
  <si>
    <t>It was so nice working with Cornerstone again! I would happily take another candidate.  Rosalina showed a passion for teaching and the relationships she built with the staff and kids here helped us all have a successful semester.  Thank you!</t>
  </si>
  <si>
    <t>Kornoelje</t>
  </si>
  <si>
    <t>22.nkornoelje@nhaschools.com</t>
  </si>
  <si>
    <t>Enrollment_Date</t>
  </si>
  <si>
    <t>Enrollment_Status</t>
  </si>
  <si>
    <t>Program_Level</t>
  </si>
  <si>
    <t>Student Teaching (Trad)</t>
  </si>
  <si>
    <t>Initial Certification</t>
  </si>
  <si>
    <t>Parent teacher conferences</t>
  </si>
  <si>
    <t>abigailll925@gmail.com</t>
  </si>
  <si>
    <t>8/1/2024</t>
  </si>
  <si>
    <t>Brought people from education programs to campus</t>
  </si>
  <si>
    <t>My educator preparation program is filled with great professors that care for the learning and well-being of all of their students. I was provided with a multitude of opportunities to visit classrooms, work alongside educators, to attend professional events and workshops with educators, as well as they worked hard to bring principals, superintendents and other educators to campus for us to learn from. Moreover, the content class from this program were enriching and has made me feel well equipped to teach.</t>
  </si>
  <si>
    <t>briannacanderson@yahoo.com</t>
  </si>
  <si>
    <t>claras.mail308@gmail.com</t>
  </si>
  <si>
    <t>Trauma seminar</t>
  </si>
  <si>
    <t>Cornerstone's teacher prep program was practical and very applicable to my student teaching/teaching experience so far!</t>
  </si>
  <si>
    <t>Individual lessons</t>
  </si>
  <si>
    <t>emilytummel@gmail.com</t>
  </si>
  <si>
    <t>I feel very confident moving forward into my teaching career. Not meaning I am fully there and know it all, but I feel confident in what I do know and confident that I will be able to problem solve and have trusting peers I can lean on to improve. My educator preparation program was wonderful and I feel so excited and honored to have had all the experiences in teaching.</t>
  </si>
  <si>
    <t>hnstevens77@gmail.com</t>
  </si>
  <si>
    <t>jessica.devries2@cornerstone.edu</t>
  </si>
  <si>
    <t>Cornerstone did an excellent job integrating me into the classroom and preparing me to be a teacher. I highly recommend their education course.</t>
  </si>
  <si>
    <t>kelseylin33r@gmail.com</t>
  </si>
  <si>
    <t>Coopersville High School is a wonderful school with a great culture. I would love to teach there someday. Cornerstone prepared me very well for my student teaching experience.</t>
  </si>
  <si>
    <t>Teaching Basketball</t>
  </si>
  <si>
    <t>beachkrin@gmail.com</t>
  </si>
  <si>
    <t>Various School Placements</t>
  </si>
  <si>
    <t>laurenmac315@gmail.com</t>
  </si>
  <si>
    <t>Board meeting</t>
  </si>
  <si>
    <t>disney101world@gmail.com</t>
  </si>
  <si>
    <t>rosalinaadkins@gmail.com</t>
  </si>
  <si>
    <t>stephanie.vandermyde@cornerstone.edu</t>
  </si>
  <si>
    <t>Small group Readiness</t>
  </si>
  <si>
    <t>zyan.tatum@cornerstone.edu</t>
  </si>
  <si>
    <t>Growing Opportunities</t>
  </si>
  <si>
    <t>I know that as a first year teacher things will be difficult. I do believe that with the many learning opportunities provided I will be fine. I cannot wait to be in my own classroom and I am ready to try things in order to help my students.</t>
  </si>
  <si>
    <t>Teaching in a Christian School</t>
  </si>
  <si>
    <t>SS2025</t>
  </si>
  <si>
    <t>Darin</t>
  </si>
  <si>
    <t>bill.ross@cornerstone.edu</t>
  </si>
  <si>
    <t>2/4/2025</t>
  </si>
  <si>
    <t>Eaton</t>
  </si>
  <si>
    <t>stephanie.eaton@cornerstone.edu</t>
  </si>
  <si>
    <t>2/5/2025</t>
  </si>
  <si>
    <t>Hofstra</t>
  </si>
  <si>
    <t>kimberly.hofstra@cornerstone.edu</t>
  </si>
  <si>
    <t>Burgess</t>
  </si>
  <si>
    <t>laurie.burgess@cornerstone.edu</t>
  </si>
  <si>
    <t>Yonkers</t>
  </si>
  <si>
    <t>jessica.yonkers@cornerstone.edu</t>
  </si>
  <si>
    <t>2/13/2025</t>
  </si>
  <si>
    <t>Schumaker</t>
  </si>
  <si>
    <t>pam.schumaker@cornerstone.edu</t>
  </si>
  <si>
    <t>Silverthorne</t>
  </si>
  <si>
    <t>Kerrissa</t>
  </si>
  <si>
    <t>kerrissa.silverthorne@cornerstone.edu</t>
  </si>
  <si>
    <t>This was a terrific experience for both the student and the mentor/supervisor with a lot of growth observed.</t>
  </si>
  <si>
    <t>Brandenburg</t>
  </si>
  <si>
    <t>jill.brandenburg@cornerstone.edu</t>
  </si>
  <si>
    <t>Jillian does a great job teaching and has built great relationships in her classroom. She is learning to be more reflective and accept feedback. I believe she will be great, but may need some encouragement and support in putting classroom management procedures in place. Jillian is a very sweet and caring teacher.</t>
  </si>
  <si>
    <t>Klaver</t>
  </si>
  <si>
    <t>cindy.klaver@cornerstone.edu</t>
  </si>
  <si>
    <t>2/12/2025</t>
  </si>
  <si>
    <t>Alayna Ryan</t>
  </si>
  <si>
    <t>Alivia Termeer</t>
  </si>
  <si>
    <t>Annika Moelker</t>
  </si>
  <si>
    <t>Ashley Kooiker</t>
  </si>
  <si>
    <t>Ashley Swanson</t>
  </si>
  <si>
    <t>Ava Muir</t>
  </si>
  <si>
    <t>Celise Land</t>
  </si>
  <si>
    <t>Corrine Vannette</t>
  </si>
  <si>
    <t>Dana Feenstra</t>
  </si>
  <si>
    <t>Elaina Pechota</t>
  </si>
  <si>
    <t>Emily Denbow</t>
  </si>
  <si>
    <t>Emma Whitley</t>
  </si>
  <si>
    <t>Genesis James</t>
  </si>
  <si>
    <t>Grant Vanoverloop</t>
  </si>
  <si>
    <t>Hannah Wellendorf</t>
  </si>
  <si>
    <t>Jeffrey Miller</t>
  </si>
  <si>
    <t>Jillian Vanbaren</t>
  </si>
  <si>
    <t>Jordyn Harsevoort</t>
  </si>
  <si>
    <t>Julia Heagle</t>
  </si>
  <si>
    <t>Justin Walkup</t>
  </si>
  <si>
    <t>Katelin Kooiman</t>
  </si>
  <si>
    <t>Katelyn Latour</t>
  </si>
  <si>
    <t>Kyra Hamilton</t>
  </si>
  <si>
    <t>Mackenzie Kramer</t>
  </si>
  <si>
    <t>Mara Lauer</t>
  </si>
  <si>
    <t>Nathan Andree</t>
  </si>
  <si>
    <t>Priscilla Renthlei</t>
  </si>
  <si>
    <t>Riley Vandermaas</t>
  </si>
  <si>
    <t>Riley Volkema</t>
  </si>
  <si>
    <t>Sara Cunningham</t>
  </si>
  <si>
    <t>Sarah Genzink</t>
  </si>
  <si>
    <t>Sydney Tilma</t>
  </si>
  <si>
    <t>No opportunity to observe</t>
  </si>
  <si>
    <t>alayna.r2002@gmail.com</t>
  </si>
  <si>
    <t>aliviatermeer@yahoo.com</t>
  </si>
  <si>
    <t>Gaining more knowledge in ELL students</t>
  </si>
  <si>
    <t>annika.moelker@cornerstone.edu</t>
  </si>
  <si>
    <t>Graduating with a degree and becoming a stay-at-home mom.</t>
  </si>
  <si>
    <t>ashleykooiker12@gmail.com</t>
  </si>
  <si>
    <t>Tutoring Opportunities</t>
  </si>
  <si>
    <t>Overall, I think that there are areas of my educator preparation program that could be improved. One of which is providing more information on classroom management. I feel as though this is something that is not talked about enough and is such a critical component of a successful learning environment. Another area in which I think that this program could improve is providing more strategies for working with English Language Learners. That said, I do feel well prepared to enter the teaching profession.</t>
  </si>
  <si>
    <t>als20tc@gmail.com</t>
  </si>
  <si>
    <t>ava.muir05@gmail.com</t>
  </si>
  <si>
    <t>LINKS - Working with elementary students (High School Program)</t>
  </si>
  <si>
    <t>cecefaithe@gmail.com</t>
  </si>
  <si>
    <t>corrinevannette29@gmail.com</t>
  </si>
  <si>
    <t>Private instructor</t>
  </si>
  <si>
    <t>feenstradana@gmail.com</t>
  </si>
  <si>
    <t>epechota03@gmail.com</t>
  </si>
  <si>
    <t>denbowemi01@gmail.com</t>
  </si>
  <si>
    <t>emmarwhitley@gmail.com</t>
  </si>
  <si>
    <t>genesissjames1@gmail.com</t>
  </si>
  <si>
    <t>Cornerstone definitely prepared me to step into the teaching field. My professors, mentors, and supervisors shared a wealth of wisdom that I carry with me into the classroom. However, one area where I still feel unprepared is parent communication. It's something I've been wanting to improve, but at my current school, I don’t have access to the necessary resources for effective communication with parents. Unfortunately, this was also an area we didn’t receive much training on at Cornerstone or during my student teaching experience.</t>
  </si>
  <si>
    <t>gdvo9999@gmail.com</t>
  </si>
  <si>
    <t>Cornerstone University has given me many different experiences and acquired many skills that I can utilize in my first year of teaching and beyond.</t>
  </si>
  <si>
    <t>hannahwellendorf@gmail.com</t>
  </si>
  <si>
    <t>I am thankful for the teacher education program at Cornerstone, and I would highly recommend it to anyone.</t>
  </si>
  <si>
    <t>jeffcmiller05@gmail.com</t>
  </si>
  <si>
    <t>jillianvb02@gmail.com</t>
  </si>
  <si>
    <t>Educational and personal advise and assistance.</t>
  </si>
  <si>
    <t>Coaching and instructional sports.</t>
  </si>
  <si>
    <t>jordynhars21@gmail.com</t>
  </si>
  <si>
    <t>I know we were at a transitional time between grade banding, but I spent countless hours in classes acting like an elementary student rather than acting as the teacher. In many classes I took, there were projects where we had to create individual lessons that were about 45 minutes long and then teach them to the rest of our college class. That being said, there would be 4 weeks' worth of presentations from college peers where we had to act as a 1st grader, 2nd grader, etc, and only 45 minutes in all of those weeks where we got to be the teacher. Acting as elementary students isn't very beneficial to any of us because it's content that of course, we are already familiar with.</t>
  </si>
  <si>
    <t>jnheagle@gmail.com</t>
  </si>
  <si>
    <t>justwalkup2013@gmail.com</t>
  </si>
  <si>
    <t>kkooiman2021@gmail.com</t>
  </si>
  <si>
    <t>I think that Cornerstone has a pretty good education program and the professors care about the future teachers deeply. The special education part of our program could use a lot of work and I do not feel well prepared in this area at all. We get good training on diversity and building respectful relationships with all students, but there are some aspects of teaching the actual curriculum that could be better. For example, I think one aspect that could be beneficial to add is looking at curriculum that schools currently use right now like Open Court or UFLI to teach phonic or some other type of curriculum.</t>
  </si>
  <si>
    <t>katelynlatour@icloud.com</t>
  </si>
  <si>
    <t>Excellent professors who are deeply invested in their student's learning.</t>
  </si>
  <si>
    <t>kyrahamilton9@gmail.com</t>
  </si>
  <si>
    <t>mackenzie.kramer@cornerstone.edu</t>
  </si>
  <si>
    <t>mararoselauer@gmail.com</t>
  </si>
  <si>
    <t>PLCs</t>
  </si>
  <si>
    <t>nate258@allcom.net</t>
  </si>
  <si>
    <t>prisca.renthlei@gmail.com</t>
  </si>
  <si>
    <t>rileyteachesmusic@gmail.com</t>
  </si>
  <si>
    <t>rileyvolkema@aol.com</t>
  </si>
  <si>
    <t>sara.cunning21@gmail.com</t>
  </si>
  <si>
    <t>genzinksarah@gmail.com</t>
  </si>
  <si>
    <t>sydneytilma@gmail.com</t>
  </si>
  <si>
    <t>A lot of the work felt front loaded during student teaching as we were completing assignments that we already took classes for. I could not spend as much time on actual student teaching because I was so focused on completing assignments for school, when in reality, they will never be used again. I felt as though I had no support from my supervisor, although all the teachers at Cornerstone are very good. I felt as though I had no support during a medical diagnosis throughout my student teaching experience, as my supervisor did not care at all and expected me to have everything figured out. The classes were decent, but student teaching is really the only place where I actually learned something. Also, there was hardly any courses that focused on the MTTC, as many of my classes did fail to talk about what was to be included. Not only did I have to study for the MTTC, but also complete many assignments that had nothing to do with student teaching. I am very glad to have been placed at my spot for student teaching, but overall, the coursework was too much to handle, especially for an experienced teacher.</t>
  </si>
  <si>
    <t>Jess</t>
  </si>
  <si>
    <t>Oldebekking</t>
  </si>
  <si>
    <t>aoldebe@hpseagles.net</t>
  </si>
  <si>
    <t>Paivarinta</t>
  </si>
  <si>
    <t>paivarintaj@waylandunion.org</t>
  </si>
  <si>
    <t>Avolio</t>
  </si>
  <si>
    <t>lavolio@fhps.net</t>
  </si>
  <si>
    <t>Zeitman</t>
  </si>
  <si>
    <t>lzeitman@jpsonline.org</t>
  </si>
  <si>
    <t>Westra</t>
  </si>
  <si>
    <t>cwestra@jpsonline.org</t>
  </si>
  <si>
    <t>Ms. Kooiker's preparation for the profession, through Cornerstone University, has been exceptional. She is a very mature young lady with a heart for children, and she has been given the tools though her University to meet most challenges within an elementary classroom.</t>
  </si>
  <si>
    <t>18.mmichael@nhaschools.com</t>
  </si>
  <si>
    <t>Herceg</t>
  </si>
  <si>
    <t>jessica.herceg@spartaschools.org</t>
  </si>
  <si>
    <t>Swanson</t>
  </si>
  <si>
    <t>karen.swanson@kentcityschools.org</t>
  </si>
  <si>
    <t>Lafferty</t>
  </si>
  <si>
    <t>tara.lafferty@kentcityschools.org</t>
  </si>
  <si>
    <t>While this is my first placement to mentor as a teacher, I have extensive background as an education director in zoos. I hired/trained education staff and volunteers. If Corrine would have been an employee of mine, I would have trusted her immediately. She has natural talent that you simply can't "teach" into a person. She is extremely receptive to students needs, highly reflective of her own learning and growth. She's a phenomenal teacher that whomever should have her as a teacher would be oh so lucky to have her. It's been a wonderful first time experience for me, and I wouldn't hesitate to beg our admin to hire her if we ever need another science teacher.</t>
  </si>
  <si>
    <t>Westendorp</t>
  </si>
  <si>
    <t>amy.westendorp@molinechrsch.org</t>
  </si>
  <si>
    <t>Sabin</t>
  </si>
  <si>
    <t>angela.sabin@kentcityschools.org</t>
  </si>
  <si>
    <t>Cornerstone has thoroughly prepared their educators by providing extensive practice. Elaina has become a master at developing, executing and delivering lessons.</t>
  </si>
  <si>
    <t>Scanlon</t>
  </si>
  <si>
    <t>hscanlon@capsk12.org</t>
  </si>
  <si>
    <t>Mead</t>
  </si>
  <si>
    <t>dmead@cppschools.com</t>
  </si>
  <si>
    <t>Hendriksen</t>
  </si>
  <si>
    <t>Micah</t>
  </si>
  <si>
    <t>11.mhendriksen@nhaschools.com</t>
  </si>
  <si>
    <t>matthew.russell@spartaschools.org</t>
  </si>
  <si>
    <t>The candidate is on path to be a great teacher. I believe the student teaching experience gives a final realistic look at preparation. The EPP had all parts in place up to student teaching that I can assess and the candidate is as prepared as possible for the real teaching experience. I see the background of many current teaching instructional techniques, classroom management and planning that are being implemented, tried and revised. They also have created a very reflective candidate who learns quickly and is willing to adapt to a constantly changing classroom.</t>
  </si>
  <si>
    <t>Evans</t>
  </si>
  <si>
    <t>aevans@fhps.net</t>
  </si>
  <si>
    <t>I thought Jeff did a great job.  He continues to learn and I think he will become a great educator one day.</t>
  </si>
  <si>
    <t>Giffin</t>
  </si>
  <si>
    <t>kgiffin@jpsonline.org</t>
  </si>
  <si>
    <t>Cornerstone has been great to work with. I think Jillian is getting ready and some things I honestly think she needs to experience on her own, in her own classroom. It is hard to take over in the middle of the year.  Overall, the experience has been positive with lots of room to grow.</t>
  </si>
  <si>
    <t>Sampo</t>
  </si>
  <si>
    <t>dsampo@jpsonline.org</t>
  </si>
  <si>
    <t>kgreen@fhps.net</t>
  </si>
  <si>
    <t>Julia jumped right in and was very involved in our classroom. She quickly learned and adapted to the needs of all students. I look forward to sending her out and feel confident she will do well wherever she ends up!</t>
  </si>
  <si>
    <t>Clancy</t>
  </si>
  <si>
    <t>jclancy@fhps.net</t>
  </si>
  <si>
    <t>Fisher</t>
  </si>
  <si>
    <t>jofisher@fhps.net</t>
  </si>
  <si>
    <t>Justin Walkup is a top-tier candidate and would be an excellent addition to any teaching staff at any level.</t>
  </si>
  <si>
    <t>Sweany</t>
  </si>
  <si>
    <t>Leeann</t>
  </si>
  <si>
    <t>lsweany@lowellschools.com</t>
  </si>
  <si>
    <t>Still working on classroom management and engagement with students.</t>
  </si>
  <si>
    <t>Kuiper</t>
  </si>
  <si>
    <t>mkuiper@bcpsk12.net</t>
  </si>
  <si>
    <t>Katelyn is ready, and the expectations set forth by the university have been very specific and quite rigorous. I have been very impressed on all levels.</t>
  </si>
  <si>
    <t>Kleyn</t>
  </si>
  <si>
    <t>doug.kleyn@spartaschools.org</t>
  </si>
  <si>
    <t>I met the student teacher's university supervising faculty one time, and then only heard from her one more time when she emailed to reduce the student teacher's daily class load; other than that, there was zero communication from the university/supervising faculty, the supervisor never checked in with me either in person or via email... nothing.</t>
  </si>
  <si>
    <t>Metivier</t>
  </si>
  <si>
    <t>Leah</t>
  </si>
  <si>
    <t>leah.metivier@spartaschools.org</t>
  </si>
  <si>
    <t>the split session that Kyra experienced this semester was not the most effective in giving her a truly fluid mentor experience; I would encourage only one mentor teacher placement per student in the future</t>
  </si>
  <si>
    <t>Schreiber</t>
  </si>
  <si>
    <t>schreiberl@waylandunion.org</t>
  </si>
  <si>
    <t>This candidate is ready to join the teaching profession.  She is exceptionally well prepared and willing to be reflective after feedback, ensuring her growth throughout her career.</t>
  </si>
  <si>
    <t>Stephens</t>
  </si>
  <si>
    <t>Brianne</t>
  </si>
  <si>
    <t>bstephens@capsk12.org</t>
  </si>
  <si>
    <t>The Danielson Rubric that I had to use to assess my student teacher was not an appropriate tool, especially when the university was telling me I was not allowed to give 3s or 4s to my student teacher, only 1s and 2s.</t>
  </si>
  <si>
    <t>lthompson@cppschools.com</t>
  </si>
  <si>
    <t>The professors are always accessible, provide constructive feedback in a timely manner, and support student success. Cornerstone University effectively prepares candidates for real-world teaching. They cover essential topics such as classroom management and instructional strategies that their student teachers bring into the classroom.</t>
  </si>
  <si>
    <t>Quisenberry</t>
  </si>
  <si>
    <t>2.jquisenberry@nhaschools.com</t>
  </si>
  <si>
    <t>Hoogenstyn</t>
  </si>
  <si>
    <t>Angie</t>
  </si>
  <si>
    <t>ahoogenstyn@nvps.net</t>
  </si>
  <si>
    <t>Riley was prepared for teaching. I do think spending more time on teaching new educators how to teach reading would be important. Reading is a huge part of being an elementary teacher and I think all student teachers should learn more about it. A course like the LETRS training would be huge for new educators.</t>
  </si>
  <si>
    <t>Hawkins</t>
  </si>
  <si>
    <t>kathryn.hawkins@kentcityschools.org</t>
  </si>
  <si>
    <t>All preparation programs should require Science of Reading (LETRS) for K-6 education majors.</t>
  </si>
  <si>
    <t>Keller</t>
  </si>
  <si>
    <t>dkeller@bcpsk12.net</t>
  </si>
  <si>
    <t>SurveyWindow</t>
  </si>
  <si>
    <t>Michigan public school (traditional or charter)</t>
  </si>
  <si>
    <t>Kent ISD</t>
  </si>
  <si>
    <t>Ottawa Area ISD</t>
  </si>
  <si>
    <t>Allegan Area Educational Service Agency</t>
  </si>
  <si>
    <t>Michigan non-public school</t>
  </si>
  <si>
    <t>Grand Rapids Public Schools - Coit Creative Arts Academy</t>
  </si>
  <si>
    <t>Forest Hills Public Schools - Orchard View Elementary School</t>
  </si>
  <si>
    <t>Hudsonville Public School District - Jamestown Upper Elementary School</t>
  </si>
  <si>
    <t>Montcalm Area ISD</t>
  </si>
  <si>
    <t>Wayland Union Schools - Bessie B. Baker School</t>
  </si>
  <si>
    <t>Lowell Area Schools - Bushnell Elementary School</t>
  </si>
  <si>
    <t>Coopersville Area Public School District - Coopersville High School</t>
  </si>
  <si>
    <t>Jenison Public Schools - Bauerwood School</t>
  </si>
  <si>
    <t>Ridge Park Charter Academy - Ridge Park Charter Academy</t>
  </si>
  <si>
    <t>Sparta Area Schools - Ridgeview Elementary School</t>
  </si>
  <si>
    <t>Forest Hills Public Schools - Eastern High School</t>
  </si>
  <si>
    <t>Excel Charter Academy - Excel Charter Academy</t>
  </si>
  <si>
    <t>Cross Creek Charter Academy - Cross Creek Charter Academy</t>
  </si>
  <si>
    <t>Kent City Community Schools - Kent City Elementary School</t>
  </si>
  <si>
    <t>Comstock Park Public Schools - Mill Creek Middle School</t>
  </si>
  <si>
    <t>Kent City Community Schools - Kent City Middle School</t>
  </si>
  <si>
    <t>Moline Christian</t>
  </si>
  <si>
    <t>Moline Christian School</t>
  </si>
  <si>
    <t>Wayland Union Schools - Wayland Union Middle School</t>
  </si>
  <si>
    <t>Forest Hills Public Schools - Central High School</t>
  </si>
  <si>
    <t>Comstock Park Public Schools - Pine Island Elementary</t>
  </si>
  <si>
    <t>Jenison Public Schools - Rosewood School</t>
  </si>
  <si>
    <t>Coopersville Area Public School District - Coopersville Middle School</t>
  </si>
  <si>
    <t>Forest Hills Public Schools - Collins Elementary School</t>
  </si>
  <si>
    <t>Northview Public Schools - East Oakview Elementary School</t>
  </si>
  <si>
    <t>Sparta Area Schools - Sparta Senior High School</t>
  </si>
  <si>
    <t>Jenison Public Schools - Sandy Hill School</t>
  </si>
  <si>
    <t>Byron Center Public Schools - Robert L. Nickels Intermediate School</t>
  </si>
  <si>
    <t>Coopersville Area Public School District - Coopersville East Elementary</t>
  </si>
  <si>
    <t>Greenville Public Schools - Lincoln Heights Elem.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</si>
</sst>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00"/>
  </numFmts>
  <fonts count="15" x14ac:knownFonts="1">
    <font>
      <sz val="11"/>
      <color theme="1"/>
      <name val="Calibri"/>
      <family val="2"/>
      <scheme val="minor"/>
    </font>
    <font>
      <sz val="11"/>
      <color theme="1"/>
      <name val="Calibri"/>
      <family val="2"/>
      <scheme val="minor"/>
    </font>
    <font>
      <sz val="11"/>
      <color rgb="FF9C57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Calibri"/>
      <family val="2"/>
      <scheme val="minor"/>
    </font>
    <font>
      <b/>
      <sz val="30"/>
      <color theme="1"/>
      <name val="Calibri"/>
      <family val="2"/>
      <scheme val="minor"/>
    </font>
    <font>
      <b/>
      <sz val="25"/>
      <color theme="1"/>
      <name val="Calibri"/>
      <family val="2"/>
      <scheme val="minor"/>
    </font>
    <font>
      <i/>
      <sz val="11"/>
      <color theme="1"/>
      <name val="Calibri"/>
      <family val="2"/>
      <scheme val="minor"/>
    </font>
    <font>
      <sz val="8"/>
      <color theme="1"/>
      <name val="Calibri"/>
      <family val="2"/>
      <scheme val="minor"/>
    </font>
    <font>
      <b/>
      <sz val="20"/>
      <color theme="1"/>
      <name val="Calibri"/>
      <family val="2"/>
      <scheme val="minor"/>
    </font>
    <font>
      <sz val="10"/>
      <color theme="1"/>
      <name val="Calibri"/>
      <family val="2"/>
      <scheme val="minor"/>
    </font>
    <font>
      <b/>
      <sz val="10"/>
      <name val="Calibri"/>
      <family val="2"/>
      <scheme val="minor"/>
    </font>
    <font>
      <b/>
      <sz val="10.5"/>
      <color theme="1"/>
      <name val="Calibri"/>
      <family val="2"/>
      <scheme val="minor"/>
    </font>
  </fonts>
  <fills count="19">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2" tint="-0.499984740745262"/>
        <bgColor indexed="64"/>
      </patternFill>
    </fill>
    <fill>
      <patternFill patternType="solid">
        <fgColor theme="9"/>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2" tint="-0.249977111117893"/>
        <bgColor indexed="64"/>
      </patternFill>
    </fill>
  </fills>
  <borders count="1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124">
    <xf numFmtId="0" fontId="0" fillId="0" borderId="0" xfId="0"/>
    <xf numFmtId="0" fontId="0" fillId="3" borderId="0" xfId="0" applyFill="1" applyAlignment="1">
      <alignment horizontal="left" vertical="center"/>
    </xf>
    <xf numFmtId="0" fontId="0" fillId="3" borderId="0" xfId="0" applyFill="1"/>
    <xf numFmtId="0" fontId="0" fillId="3" borderId="0" xfId="0" applyFill="1" applyAlignment="1">
      <alignment horizontal="center"/>
    </xf>
    <xf numFmtId="0" fontId="6" fillId="3" borderId="0" xfId="0" applyFont="1" applyFill="1" applyAlignment="1">
      <alignment horizontal="left" vertical="center"/>
    </xf>
    <xf numFmtId="0" fontId="6" fillId="6" borderId="1" xfId="2" applyFont="1" applyFill="1" applyBorder="1" applyAlignment="1">
      <alignment horizontal="left" vertical="center" wrapText="1"/>
    </xf>
    <xf numFmtId="0" fontId="8" fillId="3" borderId="2" xfId="0" applyFont="1" applyFill="1" applyBorder="1" applyAlignment="1">
      <alignment horizontal="center" vertical="center"/>
    </xf>
    <xf numFmtId="0" fontId="0" fillId="3" borderId="2" xfId="0" applyFill="1" applyBorder="1" applyAlignment="1">
      <alignment horizontal="center" vertical="center" wrapText="1"/>
    </xf>
    <xf numFmtId="0" fontId="0" fillId="3" borderId="2" xfId="0" applyFill="1" applyBorder="1" applyAlignment="1">
      <alignment horizontal="center"/>
    </xf>
    <xf numFmtId="0" fontId="0" fillId="3" borderId="3" xfId="0" applyFill="1" applyBorder="1" applyAlignment="1">
      <alignment horizontal="center" vertical="center" wrapText="1"/>
    </xf>
    <xf numFmtId="0" fontId="0" fillId="3" borderId="3" xfId="0" applyFill="1" applyBorder="1" applyAlignment="1">
      <alignment horizontal="center"/>
    </xf>
    <xf numFmtId="0" fontId="0" fillId="7" borderId="4" xfId="0" applyFill="1" applyBorder="1"/>
    <xf numFmtId="0" fontId="4" fillId="3" borderId="2" xfId="0" applyFont="1" applyFill="1" applyBorder="1"/>
    <xf numFmtId="164" fontId="0" fillId="3" borderId="2" xfId="1" applyNumberFormat="1" applyFont="1" applyFill="1" applyBorder="1" applyAlignment="1">
      <alignment horizontal="center"/>
    </xf>
    <xf numFmtId="164" fontId="0" fillId="3" borderId="5" xfId="1" applyNumberFormat="1" applyFont="1" applyFill="1" applyBorder="1" applyAlignment="1">
      <alignment horizontal="center"/>
    </xf>
    <xf numFmtId="0" fontId="0" fillId="8" borderId="4" xfId="0" applyFill="1" applyBorder="1"/>
    <xf numFmtId="0" fontId="4" fillId="9" borderId="0" xfId="0" applyFont="1" applyFill="1"/>
    <xf numFmtId="0" fontId="0" fillId="9" borderId="0" xfId="0" applyFill="1" applyAlignment="1">
      <alignment horizontal="center"/>
    </xf>
    <xf numFmtId="164" fontId="0" fillId="9" borderId="0" xfId="1" applyNumberFormat="1" applyFont="1" applyFill="1" applyBorder="1" applyAlignment="1">
      <alignment horizontal="center"/>
    </xf>
    <xf numFmtId="164" fontId="0" fillId="9" borderId="6" xfId="1" applyNumberFormat="1" applyFont="1" applyFill="1" applyBorder="1" applyAlignment="1">
      <alignment horizontal="center"/>
    </xf>
    <xf numFmtId="0" fontId="0" fillId="10" borderId="4" xfId="0" applyFill="1" applyBorder="1"/>
    <xf numFmtId="0" fontId="4" fillId="3" borderId="0" xfId="0" applyFont="1" applyFill="1"/>
    <xf numFmtId="164" fontId="0" fillId="3" borderId="0" xfId="1" applyNumberFormat="1" applyFont="1" applyFill="1" applyBorder="1" applyAlignment="1">
      <alignment horizontal="center"/>
    </xf>
    <xf numFmtId="164" fontId="0" fillId="3" borderId="6" xfId="1" applyNumberFormat="1" applyFont="1" applyFill="1" applyBorder="1" applyAlignment="1">
      <alignment horizontal="center"/>
    </xf>
    <xf numFmtId="0" fontId="0" fillId="11" borderId="4" xfId="0" applyFill="1" applyBorder="1"/>
    <xf numFmtId="0" fontId="0" fillId="12" borderId="4" xfId="0" applyFill="1" applyBorder="1"/>
    <xf numFmtId="0" fontId="5" fillId="4" borderId="4" xfId="0" applyFont="1" applyFill="1" applyBorder="1"/>
    <xf numFmtId="164" fontId="0" fillId="3" borderId="0" xfId="1" applyNumberFormat="1" applyFont="1" applyFill="1" applyAlignment="1">
      <alignment horizontal="center"/>
    </xf>
    <xf numFmtId="0" fontId="0" fillId="4" borderId="4" xfId="0" applyFill="1" applyBorder="1"/>
    <xf numFmtId="0" fontId="0" fillId="5" borderId="4" xfId="0" applyFill="1" applyBorder="1"/>
    <xf numFmtId="0" fontId="0" fillId="13" borderId="4" xfId="0" applyFill="1" applyBorder="1"/>
    <xf numFmtId="0" fontId="4" fillId="3" borderId="1" xfId="0" applyFont="1" applyFill="1" applyBorder="1"/>
    <xf numFmtId="164" fontId="0" fillId="3" borderId="1" xfId="1" applyNumberFormat="1" applyFont="1" applyFill="1" applyBorder="1" applyAlignment="1">
      <alignment horizontal="center"/>
    </xf>
    <xf numFmtId="164" fontId="0" fillId="3" borderId="7" xfId="1" applyNumberFormat="1" applyFont="1" applyFill="1" applyBorder="1" applyAlignment="1">
      <alignment horizontal="center"/>
    </xf>
    <xf numFmtId="0" fontId="4" fillId="9" borderId="1" xfId="0" applyFont="1" applyFill="1" applyBorder="1"/>
    <xf numFmtId="0" fontId="0" fillId="9" borderId="1" xfId="0" applyFill="1" applyBorder="1" applyAlignment="1">
      <alignment horizontal="center"/>
    </xf>
    <xf numFmtId="164" fontId="0" fillId="9" borderId="1" xfId="1" applyNumberFormat="1" applyFont="1" applyFill="1" applyBorder="1" applyAlignment="1">
      <alignment horizontal="center"/>
    </xf>
    <xf numFmtId="164" fontId="0" fillId="9" borderId="7" xfId="1" applyNumberFormat="1" applyFont="1" applyFill="1" applyBorder="1" applyAlignment="1">
      <alignment horizontal="center"/>
    </xf>
    <xf numFmtId="0" fontId="9" fillId="3" borderId="0" xfId="0" applyFont="1" applyFill="1"/>
    <xf numFmtId="0" fontId="0" fillId="3" borderId="0" xfId="0" applyFill="1" applyAlignment="1">
      <alignment horizontal="center" vertical="center" wrapText="1"/>
    </xf>
    <xf numFmtId="0" fontId="4" fillId="14" borderId="8" xfId="0" applyFont="1" applyFill="1" applyBorder="1"/>
    <xf numFmtId="0" fontId="4" fillId="14" borderId="3" xfId="0" applyFont="1" applyFill="1" applyBorder="1"/>
    <xf numFmtId="0" fontId="4" fillId="14" borderId="9" xfId="0" applyFont="1" applyFill="1" applyBorder="1"/>
    <xf numFmtId="0" fontId="0" fillId="3" borderId="10" xfId="0" applyFill="1" applyBorder="1"/>
    <xf numFmtId="164" fontId="0" fillId="3" borderId="0" xfId="0" applyNumberFormat="1" applyFill="1" applyAlignment="1">
      <alignment horizontal="center"/>
    </xf>
    <xf numFmtId="0" fontId="5" fillId="7" borderId="11" xfId="0" applyFont="1" applyFill="1" applyBorder="1"/>
    <xf numFmtId="0" fontId="0" fillId="9" borderId="10" xfId="0" applyFill="1" applyBorder="1"/>
    <xf numFmtId="164" fontId="0" fillId="9" borderId="0" xfId="0" applyNumberFormat="1" applyFill="1" applyAlignment="1">
      <alignment horizontal="center"/>
    </xf>
    <xf numFmtId="0" fontId="5" fillId="7" borderId="4" xfId="0" applyFont="1" applyFill="1" applyBorder="1"/>
    <xf numFmtId="164" fontId="0" fillId="9" borderId="0" xfId="1" applyNumberFormat="1" applyFont="1" applyFill="1" applyAlignment="1">
      <alignment horizontal="center"/>
    </xf>
    <xf numFmtId="0" fontId="5" fillId="7" borderId="12" xfId="0" applyFont="1" applyFill="1" applyBorder="1"/>
    <xf numFmtId="0" fontId="0" fillId="3" borderId="13" xfId="0" applyFill="1" applyBorder="1"/>
    <xf numFmtId="0" fontId="0" fillId="3" borderId="14" xfId="0" applyFill="1" applyBorder="1"/>
    <xf numFmtId="164" fontId="0" fillId="3" borderId="1" xfId="0" applyNumberFormat="1" applyFill="1" applyBorder="1" applyAlignment="1">
      <alignment horizontal="center"/>
    </xf>
    <xf numFmtId="0" fontId="5" fillId="8" borderId="4" xfId="0" applyFont="1" applyFill="1" applyBorder="1"/>
    <xf numFmtId="164" fontId="0" fillId="3" borderId="2" xfId="0" applyNumberFormat="1" applyFill="1" applyBorder="1" applyAlignment="1">
      <alignment horizontal="center"/>
    </xf>
    <xf numFmtId="0" fontId="5" fillId="10" borderId="4" xfId="0" applyFont="1" applyFill="1" applyBorder="1"/>
    <xf numFmtId="164" fontId="0" fillId="9" borderId="10" xfId="0" applyNumberFormat="1" applyFill="1" applyBorder="1"/>
    <xf numFmtId="0" fontId="10" fillId="9" borderId="10" xfId="0" applyFont="1" applyFill="1" applyBorder="1"/>
    <xf numFmtId="0" fontId="5" fillId="11" borderId="4" xfId="0" applyFont="1" applyFill="1" applyBorder="1"/>
    <xf numFmtId="0" fontId="0" fillId="9" borderId="14" xfId="0" applyFill="1" applyBorder="1"/>
    <xf numFmtId="164" fontId="0" fillId="9" borderId="1" xfId="0" applyNumberFormat="1" applyFill="1" applyBorder="1" applyAlignment="1">
      <alignment horizontal="center"/>
    </xf>
    <xf numFmtId="0" fontId="5" fillId="12" borderId="4" xfId="0" applyFont="1" applyFill="1" applyBorder="1"/>
    <xf numFmtId="0" fontId="5" fillId="13" borderId="4" xfId="0" applyFont="1" applyFill="1" applyBorder="1"/>
    <xf numFmtId="164" fontId="1" fillId="3" borderId="7" xfId="1" applyNumberFormat="1" applyFont="1" applyFill="1" applyBorder="1" applyAlignment="1">
      <alignment horizontal="center"/>
    </xf>
    <xf numFmtId="0" fontId="0" fillId="3" borderId="8" xfId="0" applyFill="1" applyBorder="1"/>
    <xf numFmtId="164" fontId="0" fillId="3" borderId="3" xfId="1" applyNumberFormat="1" applyFont="1" applyFill="1" applyBorder="1" applyAlignment="1">
      <alignment horizontal="center"/>
    </xf>
    <xf numFmtId="0" fontId="5" fillId="3" borderId="0" xfId="0" applyFont="1" applyFill="1"/>
    <xf numFmtId="0" fontId="0" fillId="9" borderId="0" xfId="0" applyFill="1" applyAlignment="1">
      <alignment horizontal="center" vertical="center"/>
    </xf>
    <xf numFmtId="164" fontId="0" fillId="9" borderId="0" xfId="0" applyNumberFormat="1" applyFill="1" applyAlignment="1">
      <alignment horizontal="center" vertical="center"/>
    </xf>
    <xf numFmtId="0" fontId="0" fillId="5" borderId="12" xfId="0" applyFill="1" applyBorder="1"/>
    <xf numFmtId="164" fontId="0" fillId="3" borderId="3" xfId="0" applyNumberFormat="1" applyFill="1" applyBorder="1" applyAlignment="1">
      <alignment horizontal="center"/>
    </xf>
    <xf numFmtId="164" fontId="0" fillId="3" borderId="9" xfId="1" applyNumberFormat="1" applyFont="1" applyFill="1" applyBorder="1" applyAlignment="1">
      <alignment horizontal="center"/>
    </xf>
    <xf numFmtId="164" fontId="4" fillId="3" borderId="0" xfId="0" applyNumberFormat="1" applyFont="1" applyFill="1" applyAlignment="1">
      <alignment horizontal="center"/>
    </xf>
    <xf numFmtId="0" fontId="4" fillId="14" borderId="1" xfId="0" applyFont="1" applyFill="1" applyBorder="1"/>
    <xf numFmtId="0" fontId="4" fillId="14" borderId="7" xfId="0" applyFont="1" applyFill="1" applyBorder="1"/>
    <xf numFmtId="0" fontId="0" fillId="3" borderId="0" xfId="0" applyFill="1" applyAlignment="1">
      <alignment horizontal="left"/>
    </xf>
    <xf numFmtId="165" fontId="0" fillId="3" borderId="0" xfId="0" applyNumberFormat="1" applyFill="1"/>
    <xf numFmtId="164" fontId="1" fillId="3" borderId="1" xfId="1" applyNumberFormat="1" applyFont="1" applyFill="1" applyBorder="1" applyAlignment="1">
      <alignment horizontal="center"/>
    </xf>
    <xf numFmtId="0" fontId="12" fillId="6" borderId="1" xfId="2" applyFont="1" applyFill="1" applyBorder="1" applyAlignment="1">
      <alignment horizontal="left" vertical="center" wrapText="1"/>
    </xf>
    <xf numFmtId="0" fontId="8" fillId="3" borderId="0" xfId="0" applyFont="1" applyFill="1" applyAlignment="1">
      <alignment horizontal="center" vertical="center"/>
    </xf>
    <xf numFmtId="0" fontId="0" fillId="3" borderId="1" xfId="0" applyFill="1" applyBorder="1" applyAlignment="1">
      <alignment horizontal="center"/>
    </xf>
    <xf numFmtId="0" fontId="6" fillId="17" borderId="1" xfId="2" applyFont="1" applyFill="1" applyBorder="1" applyAlignment="1">
      <alignment horizontal="left" vertical="center" wrapText="1"/>
    </xf>
    <xf numFmtId="0" fontId="6" fillId="18" borderId="1" xfId="2" applyFont="1" applyFill="1" applyBorder="1" applyAlignment="1">
      <alignment horizontal="left" vertical="center" wrapText="1"/>
    </xf>
    <xf numFmtId="1" fontId="6" fillId="18" borderId="1" xfId="2" applyNumberFormat="1" applyFont="1" applyFill="1" applyBorder="1" applyAlignment="1">
      <alignment horizontal="left" vertical="center" wrapText="1"/>
    </xf>
    <xf numFmtId="1" fontId="0" fillId="3" borderId="0" xfId="0" applyNumberFormat="1" applyFill="1" applyAlignment="1">
      <alignment horizontal="left"/>
    </xf>
    <xf numFmtId="0" fontId="1" fillId="3" borderId="0" xfId="0" applyFont="1" applyFill="1" applyAlignment="1">
      <alignment horizontal="left"/>
    </xf>
    <xf numFmtId="0" fontId="6" fillId="15" borderId="5" xfId="2" applyFont="1" applyFill="1" applyBorder="1" applyAlignment="1">
      <alignment horizontal="left" vertical="center" wrapText="1"/>
    </xf>
    <xf numFmtId="1" fontId="6" fillId="17" borderId="1" xfId="2" applyNumberFormat="1" applyFont="1" applyFill="1" applyBorder="1" applyAlignment="1">
      <alignment horizontal="left" vertical="center" wrapText="1"/>
    </xf>
    <xf numFmtId="0" fontId="6" fillId="10" borderId="2" xfId="2" applyFont="1" applyFill="1" applyBorder="1" applyAlignment="1">
      <alignment horizontal="left" vertical="center" wrapText="1"/>
    </xf>
    <xf numFmtId="0" fontId="6" fillId="10" borderId="5" xfId="2" applyFont="1" applyFill="1" applyBorder="1" applyAlignment="1">
      <alignment horizontal="left" vertical="center" wrapText="1"/>
    </xf>
    <xf numFmtId="0" fontId="6" fillId="10" borderId="13" xfId="2" applyFont="1" applyFill="1" applyBorder="1" applyAlignment="1">
      <alignment horizontal="left" vertical="center" wrapText="1"/>
    </xf>
    <xf numFmtId="0" fontId="6" fillId="15" borderId="13" xfId="2" applyFont="1" applyFill="1" applyBorder="1" applyAlignment="1">
      <alignment horizontal="left" vertical="center" wrapText="1"/>
    </xf>
    <xf numFmtId="0" fontId="6" fillId="15" borderId="2" xfId="2" applyFont="1" applyFill="1" applyBorder="1" applyAlignment="1">
      <alignment horizontal="left" vertical="center" wrapText="1"/>
    </xf>
    <xf numFmtId="0" fontId="14" fillId="14" borderId="8" xfId="0" applyFont="1" applyFill="1" applyBorder="1"/>
    <xf numFmtId="0" fontId="7" fillId="3" borderId="0" xfId="0" applyFont="1" applyFill="1" applyAlignment="1">
      <alignment horizontal="center" vertical="center"/>
    </xf>
    <xf numFmtId="0" fontId="7" fillId="3" borderId="1" xfId="0" applyFont="1" applyFill="1" applyBorder="1" applyAlignment="1">
      <alignment horizontal="center" vertical="center"/>
    </xf>
    <xf numFmtId="0" fontId="8" fillId="3" borderId="0" xfId="0" applyFont="1" applyFill="1" applyAlignment="1">
      <alignment horizontal="center" vertical="center"/>
    </xf>
    <xf numFmtId="0" fontId="8" fillId="3" borderId="1" xfId="0" applyFont="1" applyFill="1" applyBorder="1" applyAlignment="1">
      <alignment horizontal="center" vertical="center"/>
    </xf>
    <xf numFmtId="0" fontId="4" fillId="3" borderId="1" xfId="0" applyFont="1" applyFill="1" applyBorder="1" applyAlignment="1">
      <alignment horizontal="center"/>
    </xf>
    <xf numFmtId="0" fontId="4" fillId="3" borderId="0" xfId="0" applyFont="1" applyFill="1" applyAlignment="1">
      <alignment horizontal="center"/>
    </xf>
    <xf numFmtId="164" fontId="0" fillId="3" borderId="4" xfId="1" applyNumberFormat="1" applyFont="1" applyFill="1" applyBorder="1" applyAlignment="1">
      <alignment horizontal="center"/>
    </xf>
    <xf numFmtId="9" fontId="0" fillId="3" borderId="4" xfId="1" applyFont="1" applyFill="1" applyBorder="1" applyAlignment="1">
      <alignment horizontal="center"/>
    </xf>
    <xf numFmtId="0" fontId="0" fillId="3" borderId="8" xfId="0" applyFill="1" applyBorder="1" applyAlignment="1">
      <alignment horizontal="right"/>
    </xf>
    <xf numFmtId="0" fontId="0" fillId="3" borderId="9" xfId="0" applyFill="1" applyBorder="1" applyAlignment="1">
      <alignment horizontal="right"/>
    </xf>
    <xf numFmtId="0" fontId="4" fillId="3" borderId="0" xfId="0" applyFont="1" applyFill="1" applyAlignment="1">
      <alignment horizontal="center" wrapText="1"/>
    </xf>
    <xf numFmtId="0" fontId="11" fillId="3" borderId="0" xfId="0" applyFont="1" applyFill="1" applyAlignment="1">
      <alignment horizontal="center" vertical="center"/>
    </xf>
    <xf numFmtId="0" fontId="0" fillId="3" borderId="1" xfId="0" applyFill="1" applyBorder="1" applyAlignment="1">
      <alignment horizontal="center"/>
    </xf>
    <xf numFmtId="0" fontId="11" fillId="3" borderId="2" xfId="0" applyFont="1" applyFill="1" applyBorder="1" applyAlignment="1">
      <alignment horizontal="center" vertical="center"/>
    </xf>
    <xf numFmtId="0" fontId="11" fillId="3" borderId="1" xfId="0" applyFont="1" applyFill="1" applyBorder="1" applyAlignment="1">
      <alignment horizontal="center" vertical="center"/>
    </xf>
    <xf numFmtId="0" fontId="4" fillId="3" borderId="3" xfId="0" applyFont="1" applyFill="1" applyBorder="1" applyAlignment="1">
      <alignment horizontal="center"/>
    </xf>
    <xf numFmtId="0" fontId="9" fillId="3" borderId="0" xfId="0" applyFont="1" applyFill="1" applyAlignment="1">
      <alignment horizontal="left" vertical="center" wrapText="1"/>
    </xf>
    <xf numFmtId="0" fontId="13" fillId="11" borderId="8" xfId="2" applyFont="1" applyFill="1" applyBorder="1" applyAlignment="1">
      <alignment horizontal="left" vertical="center" wrapText="1"/>
    </xf>
    <xf numFmtId="0" fontId="13" fillId="11" borderId="3" xfId="2" applyFont="1" applyFill="1" applyBorder="1" applyAlignment="1">
      <alignment horizontal="left" vertical="center" wrapText="1"/>
    </xf>
    <xf numFmtId="0" fontId="13" fillId="11" borderId="9" xfId="2" applyFont="1" applyFill="1" applyBorder="1" applyAlignment="1">
      <alignment horizontal="left" vertical="center" wrapText="1"/>
    </xf>
    <xf numFmtId="0" fontId="13" fillId="16" borderId="8" xfId="2" applyFont="1" applyFill="1" applyBorder="1" applyAlignment="1">
      <alignment horizontal="left" vertical="center" wrapText="1"/>
    </xf>
    <xf numFmtId="0" fontId="13" fillId="16" borderId="3" xfId="2" applyFont="1" applyFill="1" applyBorder="1" applyAlignment="1">
      <alignment horizontal="left" vertical="center" wrapText="1"/>
    </xf>
    <xf numFmtId="0" fontId="13" fillId="16" borderId="9" xfId="2" applyFont="1" applyFill="1" applyBorder="1" applyAlignment="1">
      <alignment horizontal="left" vertical="center" wrapText="1"/>
    </xf>
    <xf numFmtId="0" fontId="13" fillId="12" borderId="8" xfId="2" applyFont="1" applyFill="1" applyBorder="1" applyAlignment="1">
      <alignment horizontal="left" vertical="center" wrapText="1"/>
    </xf>
    <xf numFmtId="0" fontId="13" fillId="12" borderId="3" xfId="2" applyFont="1" applyFill="1" applyBorder="1" applyAlignment="1">
      <alignment horizontal="left" vertical="center" wrapText="1"/>
    </xf>
    <xf numFmtId="0" fontId="13" fillId="12" borderId="9" xfId="2" applyFont="1" applyFill="1" applyBorder="1" applyAlignment="1">
      <alignment horizontal="left" vertical="center" wrapText="1"/>
    </xf>
    <xf numFmtId="0" fontId="13" fillId="4" borderId="8" xfId="2" applyFont="1" applyFill="1" applyBorder="1" applyAlignment="1">
      <alignment horizontal="left" vertical="center" wrapText="1"/>
    </xf>
    <xf numFmtId="0" fontId="13" fillId="4" borderId="3" xfId="2" applyFont="1" applyFill="1" applyBorder="1" applyAlignment="1">
      <alignment horizontal="left" vertical="center" wrapText="1"/>
    </xf>
    <xf numFmtId="0" fontId="13" fillId="4" borderId="9" xfId="2" applyFont="1" applyFill="1" applyBorder="1" applyAlignment="1">
      <alignment horizontal="left" vertical="center" wrapText="1"/>
    </xf>
  </cellXfs>
  <cellStyles count="3">
    <cellStyle name="Neutral" xfId="2" builtinId="28"/>
    <cellStyle name="Normal" xfId="0" builtinId="0"/>
    <cellStyle name="Percent" xfId="1" builtinId="5"/>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D27DD-5AE0-4B27-99C3-4629E24DEC1B}">
  <dimension ref="A1:AA81"/>
  <sheetViews>
    <sheetView tabSelected="1" topLeftCell="A17" zoomScaleNormal="100" workbookViewId="0">
      <selection activeCell="B38" sqref="B38"/>
    </sheetView>
  </sheetViews>
  <sheetFormatPr baseColWidth="10" defaultColWidth="9.1640625" defaultRowHeight="15" x14ac:dyDescent="0.2"/>
  <cols>
    <col min="1" max="1" width="5.6640625" style="2" customWidth="1"/>
    <col min="2" max="2" width="90.1640625" style="2" customWidth="1"/>
    <col min="3" max="8" width="9.1640625" style="2"/>
    <col min="9" max="9" width="5.6640625" style="2" customWidth="1"/>
    <col min="10" max="10" width="5.6640625" style="67" customWidth="1"/>
    <col min="11" max="11" width="87.1640625" style="2" customWidth="1"/>
    <col min="12" max="18" width="9.1640625" style="2"/>
    <col min="19" max="19" width="5.6640625" style="67" customWidth="1"/>
    <col min="20" max="20" width="87.1640625" style="2" customWidth="1"/>
    <col min="21" max="22" width="9.1640625" style="2"/>
    <col min="23" max="23" width="9.1640625" style="2" customWidth="1"/>
    <col min="24" max="16384" width="9.1640625" style="2"/>
  </cols>
  <sheetData>
    <row r="1" spans="1:26" ht="15" customHeight="1" x14ac:dyDescent="0.2">
      <c r="A1" s="95" t="s">
        <v>0</v>
      </c>
      <c r="B1" s="95"/>
      <c r="C1" s="95"/>
      <c r="D1" s="95"/>
      <c r="E1" s="95"/>
      <c r="F1" s="95"/>
      <c r="G1" s="95"/>
      <c r="H1" s="95"/>
      <c r="J1" s="95" t="s">
        <v>1</v>
      </c>
      <c r="K1" s="95"/>
      <c r="L1" s="95"/>
      <c r="M1" s="95"/>
      <c r="N1" s="95"/>
      <c r="O1" s="95"/>
      <c r="P1" s="95"/>
      <c r="Q1" s="95"/>
      <c r="S1" s="95" t="s">
        <v>2</v>
      </c>
      <c r="T1" s="95"/>
      <c r="U1" s="95"/>
      <c r="V1" s="95"/>
      <c r="W1" s="95"/>
      <c r="X1" s="95"/>
      <c r="Y1" s="95"/>
      <c r="Z1" s="95"/>
    </row>
    <row r="2" spans="1:26" ht="15" customHeight="1" x14ac:dyDescent="0.2">
      <c r="A2" s="95"/>
      <c r="B2" s="95"/>
      <c r="C2" s="95"/>
      <c r="D2" s="95"/>
      <c r="E2" s="95"/>
      <c r="F2" s="95"/>
      <c r="G2" s="95"/>
      <c r="H2" s="95"/>
      <c r="J2" s="95"/>
      <c r="K2" s="95"/>
      <c r="L2" s="95"/>
      <c r="M2" s="95"/>
      <c r="N2" s="95"/>
      <c r="O2" s="95"/>
      <c r="P2" s="95"/>
      <c r="Q2" s="95"/>
      <c r="S2" s="95"/>
      <c r="T2" s="95"/>
      <c r="U2" s="95"/>
      <c r="V2" s="95"/>
      <c r="W2" s="95"/>
      <c r="X2" s="95"/>
      <c r="Y2" s="95"/>
      <c r="Z2" s="95"/>
    </row>
    <row r="3" spans="1:26" ht="15" customHeight="1" x14ac:dyDescent="0.2">
      <c r="A3" s="96"/>
      <c r="B3" s="96"/>
      <c r="C3" s="96"/>
      <c r="D3" s="96"/>
      <c r="E3" s="96"/>
      <c r="F3" s="96"/>
      <c r="G3" s="96"/>
      <c r="H3" s="96"/>
      <c r="J3" s="96"/>
      <c r="K3" s="96"/>
      <c r="L3" s="96"/>
      <c r="M3" s="96"/>
      <c r="N3" s="96"/>
      <c r="O3" s="96"/>
      <c r="P3" s="96"/>
      <c r="Q3" s="96"/>
      <c r="S3" s="96"/>
      <c r="T3" s="96"/>
      <c r="U3" s="96"/>
      <c r="V3" s="96"/>
      <c r="W3" s="96"/>
      <c r="X3" s="96"/>
      <c r="Y3" s="96"/>
      <c r="Z3" s="96"/>
    </row>
    <row r="4" spans="1:26" ht="15" customHeight="1" x14ac:dyDescent="0.2">
      <c r="A4" s="6"/>
      <c r="B4" s="6"/>
      <c r="C4" s="6"/>
      <c r="D4" s="6"/>
      <c r="E4" s="6"/>
      <c r="F4" s="6"/>
      <c r="G4" s="6"/>
      <c r="H4" s="6"/>
      <c r="J4" s="6"/>
      <c r="K4" s="6"/>
      <c r="L4" s="7"/>
      <c r="M4" s="7"/>
      <c r="N4" s="8"/>
      <c r="O4" s="7"/>
      <c r="P4" s="7"/>
      <c r="Q4" s="8"/>
      <c r="S4" s="6"/>
      <c r="T4" s="6"/>
      <c r="U4" s="7"/>
      <c r="V4" s="7"/>
      <c r="W4" s="8"/>
      <c r="X4" s="7"/>
      <c r="Y4" s="7"/>
      <c r="Z4" s="8"/>
    </row>
    <row r="5" spans="1:26" ht="15" customHeight="1" x14ac:dyDescent="0.2">
      <c r="A5" s="97" t="s">
        <v>3</v>
      </c>
      <c r="B5" s="97"/>
      <c r="C5" s="99" t="s">
        <v>4</v>
      </c>
      <c r="D5" s="99"/>
      <c r="E5" s="99"/>
      <c r="F5" s="99" t="str">
        <f>'Placement Validation'!A2</f>
        <v>Cornerstone University</v>
      </c>
      <c r="G5" s="99"/>
      <c r="H5" s="99"/>
      <c r="J5" s="97" t="s">
        <v>3</v>
      </c>
      <c r="K5" s="97"/>
      <c r="L5" s="99" t="s">
        <v>4</v>
      </c>
      <c r="M5" s="99"/>
      <c r="N5" s="99"/>
      <c r="O5" s="99" t="str">
        <f>F5</f>
        <v>Cornerstone University</v>
      </c>
      <c r="P5" s="99"/>
      <c r="Q5" s="99"/>
      <c r="S5" s="97" t="s">
        <v>3</v>
      </c>
      <c r="T5" s="97"/>
      <c r="U5" s="99" t="s">
        <v>4</v>
      </c>
      <c r="V5" s="99"/>
      <c r="W5" s="99"/>
      <c r="X5" s="99" t="str">
        <f>F5</f>
        <v>Cornerstone University</v>
      </c>
      <c r="Y5" s="99"/>
      <c r="Z5" s="99"/>
    </row>
    <row r="6" spans="1:26" ht="15" customHeight="1" x14ac:dyDescent="0.2">
      <c r="A6" s="98"/>
      <c r="B6" s="98"/>
      <c r="C6" s="9" t="s">
        <v>5</v>
      </c>
      <c r="D6" s="9" t="s">
        <v>6</v>
      </c>
      <c r="E6" s="10" t="s">
        <v>7</v>
      </c>
      <c r="F6" s="9" t="s">
        <v>5</v>
      </c>
      <c r="G6" s="9" t="s">
        <v>6</v>
      </c>
      <c r="H6" s="10" t="s">
        <v>7</v>
      </c>
      <c r="J6" s="98"/>
      <c r="K6" s="98"/>
      <c r="L6" s="9" t="s">
        <v>5</v>
      </c>
      <c r="M6" s="9" t="s">
        <v>6</v>
      </c>
      <c r="N6" s="10" t="s">
        <v>7</v>
      </c>
      <c r="O6" s="9" t="s">
        <v>5</v>
      </c>
      <c r="P6" s="9" t="s">
        <v>6</v>
      </c>
      <c r="Q6" s="10" t="s">
        <v>7</v>
      </c>
      <c r="S6" s="98"/>
      <c r="T6" s="98"/>
      <c r="U6" s="9" t="s">
        <v>5</v>
      </c>
      <c r="V6" s="9" t="s">
        <v>6</v>
      </c>
      <c r="W6" s="10" t="s">
        <v>7</v>
      </c>
      <c r="X6" s="9" t="s">
        <v>5</v>
      </c>
      <c r="Y6" s="9" t="s">
        <v>6</v>
      </c>
      <c r="Z6" s="10" t="s">
        <v>7</v>
      </c>
    </row>
    <row r="7" spans="1:26" ht="15" customHeight="1" x14ac:dyDescent="0.2">
      <c r="A7" s="11"/>
      <c r="B7" s="12" t="s">
        <v>8</v>
      </c>
      <c r="C7" s="8">
        <v>27759</v>
      </c>
      <c r="D7" s="8">
        <v>29766</v>
      </c>
      <c r="E7" s="13">
        <v>0.93257407780689372</v>
      </c>
      <c r="F7" s="8">
        <f>SUM(F20:F24,F26:F31)</f>
        <v>453</v>
      </c>
      <c r="G7" s="8">
        <f>SUM(G20:G24,G26:G31)</f>
        <v>495</v>
      </c>
      <c r="H7" s="14">
        <f t="shared" ref="H7:H13" si="0">F7/G7</f>
        <v>0.91515151515151516</v>
      </c>
      <c r="J7" s="11"/>
      <c r="K7" s="12" t="s">
        <v>8</v>
      </c>
      <c r="L7" s="8">
        <v>31029</v>
      </c>
      <c r="M7" s="8">
        <v>32978</v>
      </c>
      <c r="N7" s="13">
        <v>0.94089999393535084</v>
      </c>
      <c r="O7" s="8">
        <f>SUM(O20:O24,O26:O31)</f>
        <v>428</v>
      </c>
      <c r="P7" s="8">
        <f>SUM(P20:P24,P26:P31)</f>
        <v>495</v>
      </c>
      <c r="Q7" s="14">
        <f t="shared" ref="Q7:Q10" si="1">O7/P7</f>
        <v>0.86464646464646466</v>
      </c>
      <c r="S7" s="11"/>
      <c r="T7" s="12" t="s">
        <v>8</v>
      </c>
      <c r="U7" s="8">
        <v>29063</v>
      </c>
      <c r="V7" s="8">
        <v>32450</v>
      </c>
      <c r="W7" s="13">
        <v>0.89562403697996917</v>
      </c>
      <c r="X7" s="8">
        <f>SUM(X20:X24,X26:X31)</f>
        <v>409</v>
      </c>
      <c r="Y7" s="8">
        <f>SUM(Y20:Y24,Y26:Y31)</f>
        <v>484</v>
      </c>
      <c r="Z7" s="14">
        <f t="shared" ref="Z7:Z10" si="2">X7/Y7</f>
        <v>0.8450413223140496</v>
      </c>
    </row>
    <row r="8" spans="1:26" ht="15" customHeight="1" x14ac:dyDescent="0.2">
      <c r="A8" s="15"/>
      <c r="B8" s="16" t="s">
        <v>9</v>
      </c>
      <c r="C8" s="17">
        <v>7916</v>
      </c>
      <c r="D8" s="17">
        <v>8118</v>
      </c>
      <c r="E8" s="18">
        <v>0.97511702389751165</v>
      </c>
      <c r="F8" s="17">
        <f>SUM(F33:F35)</f>
        <v>135</v>
      </c>
      <c r="G8" s="17">
        <f>SUM(G33:G35)</f>
        <v>135</v>
      </c>
      <c r="H8" s="19">
        <f t="shared" si="0"/>
        <v>1</v>
      </c>
      <c r="J8" s="15"/>
      <c r="K8" s="16" t="s">
        <v>9</v>
      </c>
      <c r="L8" s="17">
        <v>8735</v>
      </c>
      <c r="M8" s="17">
        <v>8994</v>
      </c>
      <c r="N8" s="18">
        <v>0.97120302423838112</v>
      </c>
      <c r="O8" s="17">
        <f>SUM(O33:O35)</f>
        <v>133</v>
      </c>
      <c r="P8" s="17">
        <f>SUM(P33:P35)</f>
        <v>135</v>
      </c>
      <c r="Q8" s="19">
        <f t="shared" si="1"/>
        <v>0.98518518518518516</v>
      </c>
      <c r="S8" s="15"/>
      <c r="T8" s="16" t="s">
        <v>9</v>
      </c>
      <c r="U8" s="17">
        <v>8429</v>
      </c>
      <c r="V8" s="17">
        <v>8850</v>
      </c>
      <c r="W8" s="18">
        <v>0.95242937853107346</v>
      </c>
      <c r="X8" s="17">
        <f>SUM(X33:X35)</f>
        <v>128</v>
      </c>
      <c r="Y8" s="17">
        <f>SUM(Y33:Y35)</f>
        <v>132</v>
      </c>
      <c r="Z8" s="19">
        <f t="shared" si="2"/>
        <v>0.96969696969696972</v>
      </c>
    </row>
    <row r="9" spans="1:26" ht="15" customHeight="1" x14ac:dyDescent="0.2">
      <c r="A9" s="20"/>
      <c r="B9" s="21" t="s">
        <v>10</v>
      </c>
      <c r="C9" s="3">
        <v>22988</v>
      </c>
      <c r="D9" s="3">
        <v>24354</v>
      </c>
      <c r="E9" s="22">
        <v>0.94391065122772444</v>
      </c>
      <c r="F9" s="3">
        <f>SUM(F36:F44)</f>
        <v>381</v>
      </c>
      <c r="G9" s="3">
        <f>SUM(G36:G44)</f>
        <v>405</v>
      </c>
      <c r="H9" s="23">
        <f t="shared" si="0"/>
        <v>0.94074074074074077</v>
      </c>
      <c r="J9" s="20"/>
      <c r="K9" s="21" t="s">
        <v>10</v>
      </c>
      <c r="L9" s="3">
        <v>25825</v>
      </c>
      <c r="M9" s="3">
        <v>26982</v>
      </c>
      <c r="N9" s="22">
        <v>0.95711956118894082</v>
      </c>
      <c r="O9" s="3">
        <f>SUM(O36:O44)</f>
        <v>388</v>
      </c>
      <c r="P9" s="3">
        <f>SUM(P36:P44)</f>
        <v>405</v>
      </c>
      <c r="Q9" s="23">
        <f t="shared" si="1"/>
        <v>0.9580246913580247</v>
      </c>
      <c r="S9" s="20"/>
      <c r="T9" s="21" t="s">
        <v>10</v>
      </c>
      <c r="U9" s="3">
        <v>23677</v>
      </c>
      <c r="V9" s="3">
        <v>26550</v>
      </c>
      <c r="W9" s="22">
        <v>0.89178907721280598</v>
      </c>
      <c r="X9" s="3">
        <f>SUM(X36:X44)</f>
        <v>365</v>
      </c>
      <c r="Y9" s="3">
        <f>SUM(Y36:Y44)</f>
        <v>396</v>
      </c>
      <c r="Z9" s="23">
        <f t="shared" si="2"/>
        <v>0.92171717171717171</v>
      </c>
    </row>
    <row r="10" spans="1:26" ht="15" customHeight="1" x14ac:dyDescent="0.2">
      <c r="A10" s="24"/>
      <c r="B10" s="16" t="s">
        <v>11</v>
      </c>
      <c r="C10" s="17">
        <v>8078</v>
      </c>
      <c r="D10" s="17">
        <v>8118</v>
      </c>
      <c r="E10" s="18">
        <v>0.99507267799950727</v>
      </c>
      <c r="F10" s="17">
        <f>SUM(F45:F47)</f>
        <v>135</v>
      </c>
      <c r="G10" s="17">
        <f>SUM(G45:G47)</f>
        <v>135</v>
      </c>
      <c r="H10" s="19">
        <f t="shared" si="0"/>
        <v>1</v>
      </c>
      <c r="J10" s="24"/>
      <c r="K10" s="16" t="s">
        <v>11</v>
      </c>
      <c r="L10" s="17">
        <v>8881</v>
      </c>
      <c r="M10" s="17">
        <v>8994</v>
      </c>
      <c r="N10" s="18">
        <v>0.98743606849010457</v>
      </c>
      <c r="O10" s="17">
        <f>SUM(O45:O47)</f>
        <v>131</v>
      </c>
      <c r="P10" s="17">
        <f>SUM(P46:P48)</f>
        <v>135</v>
      </c>
      <c r="Q10" s="19">
        <f t="shared" si="1"/>
        <v>0.97037037037037033</v>
      </c>
      <c r="S10" s="24"/>
      <c r="T10" s="16" t="s">
        <v>11</v>
      </c>
      <c r="U10" s="17">
        <v>8536</v>
      </c>
      <c r="V10" s="17">
        <v>8850</v>
      </c>
      <c r="W10" s="18">
        <v>0.9645197740112994</v>
      </c>
      <c r="X10" s="17">
        <f>SUM(X45:X47)</f>
        <v>127</v>
      </c>
      <c r="Y10" s="17">
        <f>SUM(Y46:Y48)</f>
        <v>132</v>
      </c>
      <c r="Z10" s="19">
        <f t="shared" si="2"/>
        <v>0.96212121212121215</v>
      </c>
    </row>
    <row r="11" spans="1:26" ht="15" customHeight="1" x14ac:dyDescent="0.2">
      <c r="A11" s="25"/>
      <c r="B11" s="21" t="s">
        <v>12</v>
      </c>
      <c r="C11" s="3">
        <v>18551</v>
      </c>
      <c r="D11" s="3">
        <v>21648</v>
      </c>
      <c r="E11" s="22">
        <v>0.85693828529194382</v>
      </c>
      <c r="F11" s="3">
        <f>SUM(F49:F56)</f>
        <v>352</v>
      </c>
      <c r="G11" s="3">
        <f>SUM(G49:G56)</f>
        <v>360</v>
      </c>
      <c r="H11" s="23">
        <f t="shared" si="0"/>
        <v>0.97777777777777775</v>
      </c>
      <c r="J11" s="26"/>
      <c r="K11" s="21" t="s">
        <v>13</v>
      </c>
      <c r="L11" s="3">
        <v>2961</v>
      </c>
      <c r="M11" s="3">
        <v>2998</v>
      </c>
      <c r="N11" s="22">
        <v>0.98765843895930616</v>
      </c>
      <c r="O11" s="3">
        <f>O48</f>
        <v>45</v>
      </c>
      <c r="P11" s="3">
        <f>P48</f>
        <v>45</v>
      </c>
      <c r="Q11" s="23">
        <f>O11/P11</f>
        <v>1</v>
      </c>
      <c r="S11" s="26"/>
      <c r="T11" s="21" t="s">
        <v>13</v>
      </c>
      <c r="U11" s="3">
        <v>2872</v>
      </c>
      <c r="V11" s="3">
        <v>2950</v>
      </c>
      <c r="W11" s="27">
        <v>0.97355932203389828</v>
      </c>
      <c r="X11" s="3">
        <f>X48</f>
        <v>44</v>
      </c>
      <c r="Y11" s="3">
        <f>Y48</f>
        <v>44</v>
      </c>
      <c r="Z11" s="23">
        <f>X11/Y11</f>
        <v>1</v>
      </c>
    </row>
    <row r="12" spans="1:26" ht="15" customHeight="1" x14ac:dyDescent="0.2">
      <c r="A12" s="28"/>
      <c r="B12" s="16" t="s">
        <v>14</v>
      </c>
      <c r="C12" s="17">
        <v>4860</v>
      </c>
      <c r="D12" s="17">
        <v>5412</v>
      </c>
      <c r="E12" s="18">
        <v>0.89800443458980039</v>
      </c>
      <c r="F12" s="17">
        <f>SUM(F58:F59)</f>
        <v>88</v>
      </c>
      <c r="G12" s="17">
        <f>SUM(G58:G59)</f>
        <v>90</v>
      </c>
      <c r="H12" s="19">
        <f t="shared" si="0"/>
        <v>0.97777777777777775</v>
      </c>
      <c r="J12" s="25"/>
      <c r="K12" s="16" t="s">
        <v>15</v>
      </c>
      <c r="L12" s="17">
        <v>20218</v>
      </c>
      <c r="M12" s="17">
        <v>20986</v>
      </c>
      <c r="N12" s="18">
        <v>0.96340417421137903</v>
      </c>
      <c r="O12" s="17">
        <f>SUM(O50:O56)</f>
        <v>306</v>
      </c>
      <c r="P12" s="17">
        <f>SUM(P50:P56)</f>
        <v>315</v>
      </c>
      <c r="Q12" s="19">
        <f>O12/P12</f>
        <v>0.97142857142857142</v>
      </c>
      <c r="S12" s="25"/>
      <c r="T12" s="16" t="s">
        <v>15</v>
      </c>
      <c r="U12" s="17">
        <v>17709</v>
      </c>
      <c r="V12" s="17">
        <v>20650</v>
      </c>
      <c r="W12" s="18">
        <v>0.85757869249394669</v>
      </c>
      <c r="X12" s="17">
        <f>SUM(X50:X56)</f>
        <v>279</v>
      </c>
      <c r="Y12" s="17">
        <f>SUM(Y50:Y56)</f>
        <v>308</v>
      </c>
      <c r="Z12" s="19">
        <f>X12/Y12</f>
        <v>0.9058441558441559</v>
      </c>
    </row>
    <row r="13" spans="1:26" ht="15" customHeight="1" x14ac:dyDescent="0.2">
      <c r="A13" s="29"/>
      <c r="B13" s="21" t="s">
        <v>16</v>
      </c>
      <c r="C13" s="3">
        <v>17144</v>
      </c>
      <c r="D13" s="3">
        <v>18764</v>
      </c>
      <c r="E13" s="22">
        <v>0.9136644638669793</v>
      </c>
      <c r="F13" s="3">
        <f>SUM(F61:F67)</f>
        <v>296</v>
      </c>
      <c r="G13" s="3">
        <f>SUM(G61:G67)</f>
        <v>315</v>
      </c>
      <c r="H13" s="23">
        <f t="shared" si="0"/>
        <v>0.93968253968253967</v>
      </c>
      <c r="J13" s="30"/>
      <c r="K13" s="31" t="s">
        <v>17</v>
      </c>
      <c r="L13" s="81">
        <v>2960</v>
      </c>
      <c r="M13" s="81">
        <v>2998</v>
      </c>
      <c r="N13" s="32">
        <v>0.98732488325550372</v>
      </c>
      <c r="O13" s="81">
        <f>O58</f>
        <v>45</v>
      </c>
      <c r="P13" s="81">
        <f>P58</f>
        <v>45</v>
      </c>
      <c r="Q13" s="33">
        <f>O13/P13</f>
        <v>1</v>
      </c>
      <c r="S13" s="30"/>
      <c r="T13" s="31" t="s">
        <v>17</v>
      </c>
      <c r="U13" s="81">
        <v>2840</v>
      </c>
      <c r="V13" s="81">
        <v>2950</v>
      </c>
      <c r="W13" s="32">
        <v>0.96271186440677969</v>
      </c>
      <c r="X13" s="81">
        <f>X58</f>
        <v>44</v>
      </c>
      <c r="Y13" s="81">
        <f>Y58</f>
        <v>44</v>
      </c>
      <c r="Z13" s="33">
        <f>X13/Y13</f>
        <v>1</v>
      </c>
    </row>
    <row r="14" spans="1:26" ht="15" customHeight="1" x14ac:dyDescent="0.2">
      <c r="A14" s="30"/>
      <c r="B14" s="34" t="s">
        <v>17</v>
      </c>
      <c r="C14" s="35">
        <v>2678</v>
      </c>
      <c r="D14" s="35">
        <v>2706</v>
      </c>
      <c r="E14" s="36">
        <v>0.98965262379896524</v>
      </c>
      <c r="F14" s="35">
        <f>F69</f>
        <v>45</v>
      </c>
      <c r="G14" s="35">
        <f>G69</f>
        <v>45</v>
      </c>
      <c r="H14" s="37">
        <f>F14/G14</f>
        <v>1</v>
      </c>
      <c r="J14" s="38" t="s">
        <v>18</v>
      </c>
      <c r="K14" s="6"/>
      <c r="L14" s="7"/>
      <c r="M14" s="7"/>
      <c r="N14" s="8"/>
      <c r="O14" s="7"/>
      <c r="P14" s="7"/>
      <c r="Q14" s="8"/>
      <c r="S14" s="38" t="s">
        <v>18</v>
      </c>
      <c r="T14" s="6"/>
      <c r="U14" s="7"/>
      <c r="V14" s="7"/>
      <c r="W14" s="8"/>
      <c r="X14" s="7"/>
      <c r="Y14" s="7"/>
      <c r="Z14" s="8"/>
    </row>
    <row r="15" spans="1:26" ht="15" customHeight="1" x14ac:dyDescent="0.2">
      <c r="A15" s="38" t="s">
        <v>18</v>
      </c>
      <c r="B15" s="12"/>
      <c r="C15" s="8"/>
      <c r="D15" s="8"/>
      <c r="E15" s="13"/>
      <c r="F15" s="8"/>
      <c r="G15" s="8"/>
      <c r="H15" s="13"/>
      <c r="J15" s="80"/>
      <c r="K15" s="80"/>
      <c r="L15" s="39"/>
      <c r="M15" s="39"/>
      <c r="N15" s="3"/>
      <c r="O15" s="39"/>
      <c r="P15" s="39"/>
      <c r="Q15" s="3"/>
      <c r="S15" s="80"/>
      <c r="T15" s="80"/>
      <c r="U15" s="39"/>
      <c r="V15" s="39"/>
      <c r="W15" s="3"/>
      <c r="X15" s="39"/>
      <c r="Y15" s="39"/>
      <c r="Z15" s="3"/>
    </row>
    <row r="16" spans="1:26" ht="15" customHeight="1" x14ac:dyDescent="0.2">
      <c r="A16" s="80"/>
      <c r="B16" s="80"/>
      <c r="C16" s="39"/>
      <c r="D16" s="39"/>
      <c r="E16" s="3"/>
      <c r="F16" s="39"/>
      <c r="G16" s="39"/>
      <c r="H16" s="3"/>
      <c r="J16" s="80"/>
      <c r="K16" s="80"/>
      <c r="L16" s="39"/>
      <c r="M16" s="39"/>
      <c r="N16" s="3"/>
      <c r="O16" s="39"/>
      <c r="P16" s="39"/>
      <c r="Q16" s="3"/>
      <c r="S16" s="80"/>
      <c r="T16" s="80"/>
      <c r="U16" s="39"/>
      <c r="V16" s="39"/>
      <c r="W16" s="3"/>
      <c r="X16" s="39"/>
      <c r="Y16" s="39"/>
      <c r="Z16" s="3"/>
    </row>
    <row r="17" spans="1:27" ht="15" customHeight="1" x14ac:dyDescent="0.2">
      <c r="A17" s="97"/>
      <c r="B17" s="97" t="s">
        <v>19</v>
      </c>
      <c r="C17" s="99" t="s">
        <v>4</v>
      </c>
      <c r="D17" s="99"/>
      <c r="E17" s="99"/>
      <c r="F17" s="99" t="str">
        <f>F5</f>
        <v>Cornerstone University</v>
      </c>
      <c r="G17" s="99"/>
      <c r="H17" s="99"/>
      <c r="J17" s="97"/>
      <c r="K17" s="97" t="s">
        <v>19</v>
      </c>
      <c r="L17" s="99" t="s">
        <v>4</v>
      </c>
      <c r="M17" s="99"/>
      <c r="N17" s="99"/>
      <c r="O17" s="99" t="str">
        <f>F17</f>
        <v>Cornerstone University</v>
      </c>
      <c r="P17" s="99"/>
      <c r="Q17" s="99"/>
      <c r="S17" s="97"/>
      <c r="T17" s="97" t="s">
        <v>19</v>
      </c>
      <c r="U17" s="99" t="s">
        <v>4</v>
      </c>
      <c r="V17" s="99"/>
      <c r="W17" s="99"/>
      <c r="X17" s="99" t="str">
        <f>F5</f>
        <v>Cornerstone University</v>
      </c>
      <c r="Y17" s="99"/>
      <c r="Z17" s="99"/>
    </row>
    <row r="18" spans="1:27" ht="15" customHeight="1" x14ac:dyDescent="0.2">
      <c r="A18" s="98"/>
      <c r="B18" s="98"/>
      <c r="C18" s="9" t="s">
        <v>5</v>
      </c>
      <c r="D18" s="9" t="s">
        <v>6</v>
      </c>
      <c r="E18" s="10" t="s">
        <v>7</v>
      </c>
      <c r="F18" s="9" t="s">
        <v>5</v>
      </c>
      <c r="G18" s="9" t="s">
        <v>6</v>
      </c>
      <c r="H18" s="10" t="s">
        <v>7</v>
      </c>
      <c r="J18" s="98"/>
      <c r="K18" s="98"/>
      <c r="L18" s="9" t="s">
        <v>5</v>
      </c>
      <c r="M18" s="9" t="s">
        <v>6</v>
      </c>
      <c r="N18" s="10" t="s">
        <v>7</v>
      </c>
      <c r="O18" s="9" t="s">
        <v>5</v>
      </c>
      <c r="P18" s="9" t="s">
        <v>6</v>
      </c>
      <c r="Q18" s="10" t="s">
        <v>7</v>
      </c>
      <c r="S18" s="98"/>
      <c r="T18" s="98"/>
      <c r="U18" s="9" t="s">
        <v>5</v>
      </c>
      <c r="V18" s="9" t="s">
        <v>6</v>
      </c>
      <c r="W18" s="10" t="s">
        <v>7</v>
      </c>
      <c r="X18" s="9" t="s">
        <v>5</v>
      </c>
      <c r="Y18" s="9" t="s">
        <v>6</v>
      </c>
      <c r="Z18" s="10" t="s">
        <v>7</v>
      </c>
    </row>
    <row r="19" spans="1:27" x14ac:dyDescent="0.2">
      <c r="A19" s="40" t="s">
        <v>20</v>
      </c>
      <c r="B19" s="41"/>
      <c r="C19" s="41"/>
      <c r="D19" s="41"/>
      <c r="E19" s="41"/>
      <c r="F19" s="41"/>
      <c r="G19" s="41"/>
      <c r="H19" s="42"/>
      <c r="J19" s="40" t="s">
        <v>21</v>
      </c>
      <c r="K19" s="41"/>
      <c r="L19" s="41"/>
      <c r="M19" s="41"/>
      <c r="N19" s="41"/>
      <c r="O19" s="41"/>
      <c r="P19" s="41"/>
      <c r="Q19" s="42"/>
      <c r="S19" s="40" t="s">
        <v>21</v>
      </c>
      <c r="T19" s="41"/>
      <c r="U19" s="41"/>
      <c r="V19" s="41"/>
      <c r="W19" s="41"/>
      <c r="X19" s="41"/>
      <c r="Y19" s="41"/>
      <c r="Z19" s="42"/>
    </row>
    <row r="20" spans="1:27" x14ac:dyDescent="0.2">
      <c r="A20" s="11"/>
      <c r="B20" s="43" t="s">
        <v>22</v>
      </c>
      <c r="C20" s="3">
        <v>2601</v>
      </c>
      <c r="D20" s="3">
        <v>2706</v>
      </c>
      <c r="E20" s="44">
        <v>0.96119733924611972</v>
      </c>
      <c r="F20" s="3" cm="1">
        <f t="array" ref="F20">SUM(COUNTIFS('Teacher Candidate'!M:M,{"To a moderate extent","To a great extent"},'Teacher Candidate'!G:G,{"True"}))</f>
        <v>44</v>
      </c>
      <c r="G20" s="3" cm="1">
        <f t="array" ref="G20">COUNTIFS('Teacher Candidate'!G:G,{"True"})</f>
        <v>45</v>
      </c>
      <c r="H20" s="23">
        <f>F20/G20</f>
        <v>0.97777777777777775</v>
      </c>
      <c r="J20" s="45"/>
      <c r="K20" s="43" t="s">
        <v>22</v>
      </c>
      <c r="L20" s="3">
        <v>2912</v>
      </c>
      <c r="M20" s="3">
        <v>2998</v>
      </c>
      <c r="N20" s="22">
        <v>0.97131420947298197</v>
      </c>
      <c r="O20" s="3" cm="1">
        <f t="array" ref="O20">SUM(COUNTIFS('Candidate Supervisor'!L:L,{"To a moderate extent","To a great extent"},'Candidate Supervisor'!I:I,{"True"}))</f>
        <v>43</v>
      </c>
      <c r="P20" s="3" cm="1">
        <f t="array" ref="P20">COUNTIFS('Candidate Supervisor'!I:I,{"True"})</f>
        <v>45</v>
      </c>
      <c r="Q20" s="23">
        <f>O20/P20</f>
        <v>0.9555555555555556</v>
      </c>
      <c r="S20" s="45"/>
      <c r="T20" s="43" t="s">
        <v>22</v>
      </c>
      <c r="U20" s="3">
        <v>2784</v>
      </c>
      <c r="V20" s="3">
        <v>2950</v>
      </c>
      <c r="W20" s="27">
        <v>0.94372881355932203</v>
      </c>
      <c r="X20" s="3" cm="1">
        <f t="array" ref="X20">SUM(COUNTIFS('Cooperating Teacher'!L:L,{"To a moderate extent","To a great extent"},'Cooperating Teacher'!I:I,{"True"}))</f>
        <v>39</v>
      </c>
      <c r="Y20" s="3" cm="1">
        <f t="array" ref="Y20">COUNTIFS('Cooperating Teacher'!I:I,{"True"})</f>
        <v>44</v>
      </c>
      <c r="Z20" s="23">
        <f>X20/Y20</f>
        <v>0.88636363636363635</v>
      </c>
    </row>
    <row r="21" spans="1:27" x14ac:dyDescent="0.2">
      <c r="A21" s="11"/>
      <c r="B21" s="46" t="s">
        <v>23</v>
      </c>
      <c r="C21" s="17">
        <v>2632</v>
      </c>
      <c r="D21" s="17">
        <v>2706</v>
      </c>
      <c r="E21" s="47">
        <v>0.97265336289726534</v>
      </c>
      <c r="F21" s="17" cm="1">
        <f t="array" ref="F21">SUM(COUNTIFS('Teacher Candidate'!N:N,{"To a moderate extent","To a great extent"},'Teacher Candidate'!G:G,{"True"}))</f>
        <v>44</v>
      </c>
      <c r="G21" s="17">
        <f>G20</f>
        <v>45</v>
      </c>
      <c r="H21" s="19">
        <f t="shared" ref="H21:H24" si="3">F21/G21</f>
        <v>0.97777777777777775</v>
      </c>
      <c r="J21" s="48"/>
      <c r="K21" s="46" t="s">
        <v>23</v>
      </c>
      <c r="L21" s="17">
        <v>2945</v>
      </c>
      <c r="M21" s="17">
        <v>2998</v>
      </c>
      <c r="N21" s="18">
        <v>0.98232154769846569</v>
      </c>
      <c r="O21" s="17" cm="1">
        <f t="array" ref="O21">SUM(COUNTIFS('Candidate Supervisor'!M:M,{"To a moderate extent","To a great extent"},'Candidate Supervisor'!I:I,{"True"}))</f>
        <v>44</v>
      </c>
      <c r="P21" s="17">
        <f>P$20</f>
        <v>45</v>
      </c>
      <c r="Q21" s="19">
        <f t="shared" ref="Q21:Q24" si="4">O21/P21</f>
        <v>0.97777777777777775</v>
      </c>
      <c r="S21" s="48"/>
      <c r="T21" s="46" t="s">
        <v>23</v>
      </c>
      <c r="U21" s="17">
        <v>2825</v>
      </c>
      <c r="V21" s="17">
        <v>2950</v>
      </c>
      <c r="W21" s="49">
        <v>0.9576271186440678</v>
      </c>
      <c r="X21" s="17" cm="1">
        <f t="array" ref="X21">SUM(COUNTIFS('Cooperating Teacher'!M:M,{"To a moderate extent","To a great extent"},'Cooperating Teacher'!I:I,{"True"}))</f>
        <v>41</v>
      </c>
      <c r="Y21" s="17">
        <f>Y$20</f>
        <v>44</v>
      </c>
      <c r="Z21" s="19">
        <f t="shared" ref="Z21:Z24" si="5">X21/Y21</f>
        <v>0.93181818181818177</v>
      </c>
    </row>
    <row r="22" spans="1:27" x14ac:dyDescent="0.2">
      <c r="A22" s="11"/>
      <c r="B22" s="43" t="s">
        <v>24</v>
      </c>
      <c r="C22" s="3">
        <v>2429</v>
      </c>
      <c r="D22" s="3">
        <v>2706</v>
      </c>
      <c r="E22" s="44">
        <v>0.89763488543976344</v>
      </c>
      <c r="F22" s="3" cm="1">
        <f t="array" ref="F22">SUM(COUNTIFS('Teacher Candidate'!O:O,{"To a moderate extent","To a great extent"},'Teacher Candidate'!G:G,{"True"}))</f>
        <v>38</v>
      </c>
      <c r="G22" s="3">
        <f>G20</f>
        <v>45</v>
      </c>
      <c r="H22" s="23">
        <f t="shared" si="3"/>
        <v>0.84444444444444444</v>
      </c>
      <c r="J22" s="48"/>
      <c r="K22" s="43" t="s">
        <v>24</v>
      </c>
      <c r="L22" s="3">
        <v>2756</v>
      </c>
      <c r="M22" s="3">
        <v>2998</v>
      </c>
      <c r="N22" s="22">
        <v>0.91927951967978649</v>
      </c>
      <c r="O22" s="3" cm="1">
        <f t="array" ref="O22">SUM(COUNTIFS('Candidate Supervisor'!N:N,{"To a moderate extent","To a great extent"},'Candidate Supervisor'!I:I,{"True"}))</f>
        <v>36</v>
      </c>
      <c r="P22" s="3">
        <f t="shared" ref="P22:P24" si="6">P$20</f>
        <v>45</v>
      </c>
      <c r="Q22" s="23">
        <f t="shared" si="4"/>
        <v>0.8</v>
      </c>
      <c r="S22" s="48"/>
      <c r="T22" s="43" t="s">
        <v>24</v>
      </c>
      <c r="U22" s="3">
        <v>2467</v>
      </c>
      <c r="V22" s="3">
        <v>2950</v>
      </c>
      <c r="W22" s="27">
        <v>0.83627118644067799</v>
      </c>
      <c r="X22" s="3" cm="1">
        <f t="array" ref="X22">SUM(COUNTIFS('Cooperating Teacher'!N:N,{"To a moderate extent","To a great extent"},'Cooperating Teacher'!I:I,{"True"}))</f>
        <v>34</v>
      </c>
      <c r="Y22" s="3">
        <f t="shared" ref="Y22:Y24" si="7">Y$20</f>
        <v>44</v>
      </c>
      <c r="Z22" s="23">
        <f t="shared" si="5"/>
        <v>0.77272727272727271</v>
      </c>
    </row>
    <row r="23" spans="1:27" x14ac:dyDescent="0.2">
      <c r="A23" s="11"/>
      <c r="B23" s="46" t="s">
        <v>25</v>
      </c>
      <c r="C23" s="17">
        <v>2692</v>
      </c>
      <c r="D23" s="17">
        <v>2706</v>
      </c>
      <c r="E23" s="47">
        <v>0.99482631189948267</v>
      </c>
      <c r="F23" s="17" cm="1">
        <f t="array" ref="F23">SUM(COUNTIFS('Teacher Candidate'!P:P,{"To a moderate extent","To a great extent"},'Teacher Candidate'!G:G,{"True"}))</f>
        <v>45</v>
      </c>
      <c r="G23" s="17">
        <f>G20</f>
        <v>45</v>
      </c>
      <c r="H23" s="19">
        <f t="shared" si="3"/>
        <v>1</v>
      </c>
      <c r="J23" s="48"/>
      <c r="K23" s="46" t="s">
        <v>25</v>
      </c>
      <c r="L23" s="17">
        <v>2963</v>
      </c>
      <c r="M23" s="17">
        <v>2998</v>
      </c>
      <c r="N23" s="18">
        <v>0.98832555036691128</v>
      </c>
      <c r="O23" s="17" cm="1">
        <f t="array" ref="O23">SUM(COUNTIFS('Candidate Supervisor'!O:O,{"To a moderate extent","To a great extent"},'Candidate Supervisor'!I:I,{"True"}))</f>
        <v>44</v>
      </c>
      <c r="P23" s="17">
        <f t="shared" si="6"/>
        <v>45</v>
      </c>
      <c r="Q23" s="19">
        <f t="shared" si="4"/>
        <v>0.97777777777777775</v>
      </c>
      <c r="S23" s="48"/>
      <c r="T23" s="46" t="s">
        <v>25</v>
      </c>
      <c r="U23" s="17">
        <v>2855</v>
      </c>
      <c r="V23" s="17">
        <v>2950</v>
      </c>
      <c r="W23" s="49">
        <v>0.96779661016949148</v>
      </c>
      <c r="X23" s="17" cm="1">
        <f t="array" ref="X23">SUM(COUNTIFS('Cooperating Teacher'!O:O,{"To a moderate extent","To a great extent"},'Cooperating Teacher'!I:I,{"True"}))</f>
        <v>43</v>
      </c>
      <c r="Y23" s="17">
        <f t="shared" si="7"/>
        <v>44</v>
      </c>
      <c r="Z23" s="19">
        <f t="shared" si="5"/>
        <v>0.97727272727272729</v>
      </c>
    </row>
    <row r="24" spans="1:27" x14ac:dyDescent="0.2">
      <c r="A24" s="11"/>
      <c r="B24" s="43" t="s">
        <v>26</v>
      </c>
      <c r="C24" s="3">
        <v>2664</v>
      </c>
      <c r="D24" s="3">
        <v>2706</v>
      </c>
      <c r="E24" s="44">
        <v>0.98447893569844791</v>
      </c>
      <c r="F24" s="3" cm="1">
        <f t="array" ref="F24">SUM(COUNTIFS('Teacher Candidate'!Q:Q,{"To a moderate extent","To a great extent"},'Teacher Candidate'!G:G,{"True"}))</f>
        <v>45</v>
      </c>
      <c r="G24" s="3">
        <f>G20</f>
        <v>45</v>
      </c>
      <c r="H24" s="23">
        <f t="shared" si="3"/>
        <v>1</v>
      </c>
      <c r="J24" s="50"/>
      <c r="K24" s="43" t="s">
        <v>26</v>
      </c>
      <c r="L24" s="3">
        <v>2946</v>
      </c>
      <c r="M24" s="3">
        <v>2998</v>
      </c>
      <c r="N24" s="22">
        <v>0.98265510340226814</v>
      </c>
      <c r="O24" s="3" cm="1">
        <f t="array" ref="O24">SUM(COUNTIFS('Candidate Supervisor'!P:P,{"To a moderate extent","To a great extent"},'Candidate Supervisor'!I:I,{"True"}))</f>
        <v>44</v>
      </c>
      <c r="P24" s="3">
        <f t="shared" si="6"/>
        <v>45</v>
      </c>
      <c r="Q24" s="23">
        <f t="shared" si="4"/>
        <v>0.97777777777777775</v>
      </c>
      <c r="S24" s="50"/>
      <c r="T24" s="43" t="s">
        <v>26</v>
      </c>
      <c r="U24" s="3">
        <v>2835</v>
      </c>
      <c r="V24" s="3">
        <v>2950</v>
      </c>
      <c r="W24" s="22">
        <v>0.96101694915254232</v>
      </c>
      <c r="X24" s="3" cm="1">
        <f t="array" ref="X24">SUM(COUNTIFS('Cooperating Teacher'!P:P,{"To a moderate extent","To a great extent"},'Cooperating Teacher'!I:I,{"True"}))</f>
        <v>42</v>
      </c>
      <c r="Y24" s="3">
        <f t="shared" si="7"/>
        <v>44</v>
      </c>
      <c r="Z24" s="23">
        <f t="shared" si="5"/>
        <v>0.95454545454545459</v>
      </c>
    </row>
    <row r="25" spans="1:27" x14ac:dyDescent="0.2">
      <c r="A25" s="40" t="s">
        <v>27</v>
      </c>
      <c r="B25" s="41"/>
      <c r="C25" s="41"/>
      <c r="D25" s="41"/>
      <c r="E25" s="41"/>
      <c r="F25" s="41"/>
      <c r="G25" s="41"/>
      <c r="H25" s="42"/>
      <c r="J25" s="94" t="s">
        <v>28</v>
      </c>
      <c r="K25" s="41"/>
      <c r="L25" s="41"/>
      <c r="M25" s="41"/>
      <c r="N25" s="41"/>
      <c r="O25" s="41"/>
      <c r="P25" s="41"/>
      <c r="Q25" s="42"/>
      <c r="R25" s="2" t="s">
        <v>113</v>
      </c>
      <c r="S25" s="40" t="s">
        <v>28</v>
      </c>
      <c r="T25" s="41"/>
      <c r="U25" s="41"/>
      <c r="V25" s="41"/>
      <c r="W25" s="41"/>
      <c r="X25" s="41"/>
      <c r="Y25" s="41"/>
      <c r="Z25" s="42"/>
      <c r="AA25" s="2" t="s">
        <v>113</v>
      </c>
    </row>
    <row r="26" spans="1:27" x14ac:dyDescent="0.2">
      <c r="A26" s="11"/>
      <c r="B26" s="43" t="s">
        <v>29</v>
      </c>
      <c r="C26" s="3">
        <v>2039</v>
      </c>
      <c r="D26" s="3">
        <v>2706</v>
      </c>
      <c r="E26" s="44">
        <v>0.7535107169253511</v>
      </c>
      <c r="F26" s="3" cm="1">
        <f t="array" ref="F26">SUM(COUNTIFS('Teacher Candidate'!R:R,{"To a moderate extent","To a great extent"},'Teacher Candidate'!G:G,{"True"}))</f>
        <v>30</v>
      </c>
      <c r="G26" s="3">
        <f>G20</f>
        <v>45</v>
      </c>
      <c r="H26" s="23">
        <f t="shared" ref="H26:H31" si="8">F26/G26</f>
        <v>0.66666666666666663</v>
      </c>
      <c r="J26" s="48"/>
      <c r="K26" s="43" t="s">
        <v>29</v>
      </c>
      <c r="L26" s="3">
        <v>2204</v>
      </c>
      <c r="M26" s="3">
        <v>2998</v>
      </c>
      <c r="N26" s="22">
        <v>0.73515677118078715</v>
      </c>
      <c r="O26" s="3" cm="1">
        <f t="array" ref="O26">SUM(COUNTIFS('Candidate Supervisor'!Q:Q,{"To a moderate extent","To a great extent"},'Candidate Supervisor'!I:I,{"True"}))</f>
        <v>23</v>
      </c>
      <c r="P26" s="3">
        <f t="shared" ref="P26:P31" si="9">P$20</f>
        <v>45</v>
      </c>
      <c r="Q26" s="23">
        <f t="shared" ref="Q26:Q31" si="10">O26/P26</f>
        <v>0.51111111111111107</v>
      </c>
      <c r="S26" s="48"/>
      <c r="T26" s="43" t="s">
        <v>29</v>
      </c>
      <c r="U26" s="3">
        <v>1912</v>
      </c>
      <c r="V26" s="3">
        <v>2950</v>
      </c>
      <c r="W26" s="27">
        <v>0.64813559322033898</v>
      </c>
      <c r="X26" s="3" cm="1">
        <f t="array" ref="X26">SUM(COUNTIFS('Cooperating Teacher'!Q:Q,{"To a moderate extent","To a great extent"},'Cooperating Teacher'!I:I,{"True"}))</f>
        <v>22</v>
      </c>
      <c r="Y26" s="3">
        <f t="shared" ref="Y26:Y31" si="11">Y$20</f>
        <v>44</v>
      </c>
      <c r="Z26" s="23">
        <f t="shared" ref="Z26:Z31" si="12">X26/Y26</f>
        <v>0.5</v>
      </c>
    </row>
    <row r="27" spans="1:27" x14ac:dyDescent="0.2">
      <c r="A27" s="11"/>
      <c r="B27" s="46" t="s">
        <v>30</v>
      </c>
      <c r="C27" s="17">
        <v>2576</v>
      </c>
      <c r="D27" s="17">
        <v>2706</v>
      </c>
      <c r="E27" s="47">
        <v>0.95195861049519581</v>
      </c>
      <c r="F27" s="17" cm="1">
        <f t="array" ref="F27">SUM(COUNTIFS('Teacher Candidate'!S:S,{"To a moderate extent","To a great extent"},'Teacher Candidate'!G:G,{"True"}))</f>
        <v>43</v>
      </c>
      <c r="G27" s="17">
        <f>G20</f>
        <v>45</v>
      </c>
      <c r="H27" s="19">
        <f>F27/G27</f>
        <v>0.9555555555555556</v>
      </c>
      <c r="J27" s="48"/>
      <c r="K27" s="46" t="s">
        <v>30</v>
      </c>
      <c r="L27" s="17">
        <v>2842</v>
      </c>
      <c r="M27" s="17">
        <v>2998</v>
      </c>
      <c r="N27" s="18">
        <v>0.94796531020680452</v>
      </c>
      <c r="O27" s="17" cm="1">
        <f t="array" ref="O27">SUM(COUNTIFS('Candidate Supervisor'!R:R,{"To a moderate extent","To a great extent"},'Candidate Supervisor'!I:I,{"True"}))</f>
        <v>39</v>
      </c>
      <c r="P27" s="17">
        <f t="shared" si="9"/>
        <v>45</v>
      </c>
      <c r="Q27" s="19">
        <f t="shared" si="10"/>
        <v>0.8666666666666667</v>
      </c>
      <c r="S27" s="48"/>
      <c r="T27" s="46" t="s">
        <v>30</v>
      </c>
      <c r="U27" s="17">
        <v>2661</v>
      </c>
      <c r="V27" s="17">
        <v>2950</v>
      </c>
      <c r="W27" s="49">
        <v>0.90203389830508474</v>
      </c>
      <c r="X27" s="17" cm="1">
        <f t="array" ref="X27">SUM(COUNTIFS('Cooperating Teacher'!R:R,{"To a moderate extent","To a great extent"},'Cooperating Teacher'!I:I,{"True"}))</f>
        <v>37</v>
      </c>
      <c r="Y27" s="17">
        <f t="shared" si="11"/>
        <v>44</v>
      </c>
      <c r="Z27" s="19">
        <f t="shared" si="12"/>
        <v>0.84090909090909094</v>
      </c>
    </row>
    <row r="28" spans="1:27" x14ac:dyDescent="0.2">
      <c r="A28" s="11"/>
      <c r="B28" s="43" t="s">
        <v>31</v>
      </c>
      <c r="C28" s="3">
        <v>2625</v>
      </c>
      <c r="D28" s="3">
        <v>2706</v>
      </c>
      <c r="E28" s="44">
        <v>0.97006651884700668</v>
      </c>
      <c r="F28" s="3" cm="1">
        <f t="array" ref="F28">SUM(COUNTIFS('Teacher Candidate'!T:T,{"To a moderate extent","To a great extent"},'Teacher Candidate'!G:G,{"True"}))</f>
        <v>45</v>
      </c>
      <c r="G28" s="3">
        <f>G20</f>
        <v>45</v>
      </c>
      <c r="H28" s="23">
        <f t="shared" si="8"/>
        <v>1</v>
      </c>
      <c r="J28" s="48"/>
      <c r="K28" s="43" t="s">
        <v>31</v>
      </c>
      <c r="L28" s="3">
        <v>2927</v>
      </c>
      <c r="M28" s="3">
        <v>2998</v>
      </c>
      <c r="N28" s="22">
        <v>0.97631754503002</v>
      </c>
      <c r="O28" s="3" cm="1">
        <f t="array" ref="O28">SUM(COUNTIFS('Candidate Supervisor'!S:S,{"To a moderate extent","To a great extent"},'Candidate Supervisor'!I:I,{"True"}))</f>
        <v>40</v>
      </c>
      <c r="P28" s="3">
        <f t="shared" si="9"/>
        <v>45</v>
      </c>
      <c r="Q28" s="23">
        <f t="shared" si="10"/>
        <v>0.88888888888888884</v>
      </c>
      <c r="S28" s="48"/>
      <c r="T28" s="43" t="s">
        <v>31</v>
      </c>
      <c r="U28" s="3">
        <v>2776</v>
      </c>
      <c r="V28" s="3">
        <v>2950</v>
      </c>
      <c r="W28" s="27">
        <v>0.94101694915254241</v>
      </c>
      <c r="X28" s="3" cm="1">
        <f t="array" ref="X28">SUM(COUNTIFS('Cooperating Teacher'!S:S,{"To a moderate extent","To a great extent"},'Cooperating Teacher'!I:I,{"True"}))</f>
        <v>38</v>
      </c>
      <c r="Y28" s="3">
        <f t="shared" si="11"/>
        <v>44</v>
      </c>
      <c r="Z28" s="23">
        <f t="shared" si="12"/>
        <v>0.86363636363636365</v>
      </c>
    </row>
    <row r="29" spans="1:27" x14ac:dyDescent="0.2">
      <c r="A29" s="11"/>
      <c r="B29" s="46" t="s">
        <v>32</v>
      </c>
      <c r="C29" s="17">
        <v>2527</v>
      </c>
      <c r="D29" s="17">
        <v>2706</v>
      </c>
      <c r="E29" s="47">
        <v>0.93385070214338506</v>
      </c>
      <c r="F29" s="17" cm="1">
        <f t="array" ref="F29">SUM(COUNTIFS('Teacher Candidate'!U:U,{"To a moderate extent","To a great extent"},'Teacher Candidate'!G:G,{"True"}))</f>
        <v>42</v>
      </c>
      <c r="G29" s="17">
        <f>G20</f>
        <v>45</v>
      </c>
      <c r="H29" s="19">
        <f t="shared" si="8"/>
        <v>0.93333333333333335</v>
      </c>
      <c r="J29" s="48"/>
      <c r="K29" s="46" t="s">
        <v>32</v>
      </c>
      <c r="L29" s="17">
        <v>2787</v>
      </c>
      <c r="M29" s="17">
        <v>2998</v>
      </c>
      <c r="N29" s="18">
        <v>0.9296197464976651</v>
      </c>
      <c r="O29" s="17" cm="1">
        <f t="array" ref="O29">SUM(COUNTIFS('Candidate Supervisor'!T:T,{"To a moderate extent","To a great extent"},'Candidate Supervisor'!I:I,{"True"}))</f>
        <v>35</v>
      </c>
      <c r="P29" s="17">
        <f t="shared" si="9"/>
        <v>45</v>
      </c>
      <c r="Q29" s="19">
        <f t="shared" si="10"/>
        <v>0.77777777777777779</v>
      </c>
      <c r="S29" s="48"/>
      <c r="T29" s="46" t="s">
        <v>32</v>
      </c>
      <c r="U29" s="17">
        <v>2552</v>
      </c>
      <c r="V29" s="17">
        <v>2950</v>
      </c>
      <c r="W29" s="49">
        <v>0.86508474576271188</v>
      </c>
      <c r="X29" s="17" cm="1">
        <f t="array" ref="X29">SUM(COUNTIFS('Cooperating Teacher'!T:T,{"To a moderate extent","To a great extent"},'Cooperating Teacher'!I:I,{"True"}))</f>
        <v>35</v>
      </c>
      <c r="Y29" s="17">
        <f t="shared" si="11"/>
        <v>44</v>
      </c>
      <c r="Z29" s="19">
        <f t="shared" si="12"/>
        <v>0.79545454545454541</v>
      </c>
    </row>
    <row r="30" spans="1:27" x14ac:dyDescent="0.2">
      <c r="A30" s="11"/>
      <c r="B30" s="43" t="s">
        <v>33</v>
      </c>
      <c r="C30" s="3">
        <v>2368</v>
      </c>
      <c r="D30" s="3">
        <v>2706</v>
      </c>
      <c r="E30" s="44">
        <v>0.87509238728750927</v>
      </c>
      <c r="F30" s="3" cm="1">
        <f t="array" ref="F30">SUM(COUNTIFS('Teacher Candidate'!V:V,{"To a moderate extent","To a great extent"},'Teacher Candidate'!G:G,{"True"}))</f>
        <v>33</v>
      </c>
      <c r="G30" s="3">
        <f>G20</f>
        <v>45</v>
      </c>
      <c r="H30" s="23">
        <f t="shared" si="8"/>
        <v>0.73333333333333328</v>
      </c>
      <c r="J30" s="48"/>
      <c r="K30" s="43" t="s">
        <v>33</v>
      </c>
      <c r="L30" s="3">
        <v>2813</v>
      </c>
      <c r="M30" s="3">
        <v>2998</v>
      </c>
      <c r="N30" s="22">
        <v>0.93829219479653103</v>
      </c>
      <c r="O30" s="3" cm="1">
        <f t="array" ref="O30">SUM(COUNTIFS('Candidate Supervisor'!U:U,{"To a moderate extent","To a great extent"},'Candidate Supervisor'!I:I,{"True"}))</f>
        <v>40</v>
      </c>
      <c r="P30" s="3">
        <f t="shared" si="9"/>
        <v>45</v>
      </c>
      <c r="Q30" s="23">
        <f t="shared" si="10"/>
        <v>0.88888888888888884</v>
      </c>
      <c r="S30" s="48"/>
      <c r="T30" s="43" t="s">
        <v>33</v>
      </c>
      <c r="U30" s="3">
        <v>2619</v>
      </c>
      <c r="V30" s="3">
        <v>2950</v>
      </c>
      <c r="W30" s="27">
        <v>0.88779661016949152</v>
      </c>
      <c r="X30" s="3" cm="1">
        <f t="array" ref="X30">SUM(COUNTIFS('Cooperating Teacher'!U:U,{"To a moderate extent","To a great extent"},'Cooperating Teacher'!I:I,{"True"}))</f>
        <v>37</v>
      </c>
      <c r="Y30" s="3">
        <f t="shared" si="11"/>
        <v>44</v>
      </c>
      <c r="Z30" s="23">
        <f t="shared" si="12"/>
        <v>0.84090909090909094</v>
      </c>
    </row>
    <row r="31" spans="1:27" x14ac:dyDescent="0.2">
      <c r="A31" s="11"/>
      <c r="B31" s="46" t="s">
        <v>34</v>
      </c>
      <c r="C31" s="17">
        <v>2606</v>
      </c>
      <c r="D31" s="17">
        <v>2706</v>
      </c>
      <c r="E31" s="47">
        <v>0.96304508499630448</v>
      </c>
      <c r="F31" s="17" cm="1">
        <f t="array" ref="F31">SUM(COUNTIFS('Teacher Candidate'!W:W,{"To a moderate extent","To a great extent"},'Teacher Candidate'!G:G,{"True"}))</f>
        <v>44</v>
      </c>
      <c r="G31" s="17">
        <f>G20</f>
        <v>45</v>
      </c>
      <c r="H31" s="19">
        <f t="shared" si="8"/>
        <v>0.97777777777777775</v>
      </c>
      <c r="J31" s="48"/>
      <c r="K31" s="46" t="s">
        <v>34</v>
      </c>
      <c r="L31" s="17">
        <v>2934</v>
      </c>
      <c r="M31" s="17">
        <v>2998</v>
      </c>
      <c r="N31" s="18">
        <v>0.97865243495663778</v>
      </c>
      <c r="O31" s="17" cm="1">
        <f t="array" ref="O31">SUM(COUNTIFS('Candidate Supervisor'!V:V,{"To a moderate extent","To a great extent"},'Candidate Supervisor'!I:I,{"True"}))</f>
        <v>40</v>
      </c>
      <c r="P31" s="17">
        <f t="shared" si="9"/>
        <v>45</v>
      </c>
      <c r="Q31" s="19">
        <f t="shared" si="10"/>
        <v>0.88888888888888884</v>
      </c>
      <c r="S31" s="48"/>
      <c r="T31" s="46" t="s">
        <v>34</v>
      </c>
      <c r="U31" s="17">
        <v>2777</v>
      </c>
      <c r="V31" s="17">
        <v>2950</v>
      </c>
      <c r="W31" s="49">
        <v>0.94135593220338987</v>
      </c>
      <c r="X31" s="17" cm="1">
        <f t="array" ref="X31">SUM(COUNTIFS('Cooperating Teacher'!V:V,{"To a moderate extent","To a great extent"},'Cooperating Teacher'!I:I,{"True"}))</f>
        <v>41</v>
      </c>
      <c r="Y31" s="17">
        <f t="shared" si="11"/>
        <v>44</v>
      </c>
      <c r="Z31" s="19">
        <f t="shared" si="12"/>
        <v>0.93181818181818177</v>
      </c>
    </row>
    <row r="32" spans="1:27" x14ac:dyDescent="0.2">
      <c r="A32" s="40" t="s">
        <v>35</v>
      </c>
      <c r="B32" s="41"/>
      <c r="C32" s="41"/>
      <c r="D32" s="41"/>
      <c r="E32" s="41"/>
      <c r="F32" s="41"/>
      <c r="G32" s="41"/>
      <c r="H32" s="42"/>
      <c r="J32" s="40" t="s">
        <v>21</v>
      </c>
      <c r="K32" s="41"/>
      <c r="L32" s="41"/>
      <c r="M32" s="41"/>
      <c r="N32" s="41"/>
      <c r="O32" s="41"/>
      <c r="P32" s="41"/>
      <c r="Q32" s="42"/>
      <c r="S32" s="40" t="s">
        <v>21</v>
      </c>
      <c r="T32" s="41"/>
      <c r="U32" s="41"/>
      <c r="V32" s="41"/>
      <c r="W32" s="41"/>
      <c r="X32" s="41"/>
      <c r="Y32" s="41"/>
      <c r="Z32" s="42"/>
    </row>
    <row r="33" spans="1:26" x14ac:dyDescent="0.2">
      <c r="A33" s="15"/>
      <c r="B33" s="43" t="s">
        <v>36</v>
      </c>
      <c r="C33" s="3">
        <v>2638</v>
      </c>
      <c r="D33" s="3">
        <v>2706</v>
      </c>
      <c r="E33" s="44">
        <v>0.97487065779748705</v>
      </c>
      <c r="F33" s="3" cm="1">
        <f t="array" ref="F33">SUM(COUNTIFS('Teacher Candidate'!X:X,{"To a moderate extent","To a great extent"},'Teacher Candidate'!G:G,{"True"}))</f>
        <v>45</v>
      </c>
      <c r="G33" s="3">
        <f>G20</f>
        <v>45</v>
      </c>
      <c r="H33" s="23">
        <f t="shared" ref="H33:H47" si="13">F33/G33</f>
        <v>1</v>
      </c>
      <c r="J33" s="54"/>
      <c r="K33" s="43" t="s">
        <v>36</v>
      </c>
      <c r="L33" s="8">
        <v>2941</v>
      </c>
      <c r="M33" s="8">
        <v>2998</v>
      </c>
      <c r="N33" s="13">
        <v>0.98098732488325546</v>
      </c>
      <c r="O33" s="8" cm="1">
        <f t="array" ref="O33">SUM(COUNTIFS('Candidate Supervisor'!W:W,{"To a moderate extent","To a great extent"},'Candidate Supervisor'!I:I,{"True"}))</f>
        <v>45</v>
      </c>
      <c r="P33" s="8">
        <f t="shared" ref="P33:P48" si="14">P$20</f>
        <v>45</v>
      </c>
      <c r="Q33" s="14">
        <f t="shared" ref="Q33:Q48" si="15">O33/P33</f>
        <v>1</v>
      </c>
      <c r="S33" s="54"/>
      <c r="T33" s="51" t="s">
        <v>36</v>
      </c>
      <c r="U33" s="8">
        <v>2846</v>
      </c>
      <c r="V33" s="8">
        <v>2950</v>
      </c>
      <c r="W33" s="55">
        <v>0.96474576271186441</v>
      </c>
      <c r="X33" s="8" cm="1">
        <f t="array" ref="X33">SUM(COUNTIFS('Cooperating Teacher'!W:W,{"To a moderate extent","To a great extent"},'Cooperating Teacher'!I:I,{"True"}))</f>
        <v>43</v>
      </c>
      <c r="Y33" s="8">
        <f t="shared" ref="Y33:Y48" si="16">Y$20</f>
        <v>44</v>
      </c>
      <c r="Z33" s="14">
        <f t="shared" ref="Z33:Z48" si="17">X33/Y33</f>
        <v>0.97727272727272729</v>
      </c>
    </row>
    <row r="34" spans="1:26" x14ac:dyDescent="0.2">
      <c r="A34" s="15"/>
      <c r="B34" s="46" t="s">
        <v>37</v>
      </c>
      <c r="C34" s="17">
        <v>2623</v>
      </c>
      <c r="D34" s="17">
        <v>2706</v>
      </c>
      <c r="E34" s="47">
        <v>0.96932742054693277</v>
      </c>
      <c r="F34" s="17" cm="1">
        <f t="array" ref="F34">SUM(COUNTIFS('Teacher Candidate'!Y:Y,{"To a moderate extent","To a great extent"},'Teacher Candidate'!G:G,{"True"}))</f>
        <v>45</v>
      </c>
      <c r="G34" s="17">
        <f>G20</f>
        <v>45</v>
      </c>
      <c r="H34" s="19">
        <f t="shared" si="13"/>
        <v>1</v>
      </c>
      <c r="J34" s="54"/>
      <c r="K34" s="46" t="s">
        <v>37</v>
      </c>
      <c r="L34" s="17">
        <v>2874</v>
      </c>
      <c r="M34" s="17">
        <v>2998</v>
      </c>
      <c r="N34" s="18">
        <v>0.95863909272848569</v>
      </c>
      <c r="O34" s="17" cm="1">
        <f t="array" ref="O34">SUM(COUNTIFS('Candidate Supervisor'!X:X,{"To a moderate extent","To a great extent"},'Candidate Supervisor'!I:I,{"True"}))</f>
        <v>43</v>
      </c>
      <c r="P34" s="17">
        <f t="shared" si="14"/>
        <v>45</v>
      </c>
      <c r="Q34" s="19">
        <f t="shared" si="15"/>
        <v>0.9555555555555556</v>
      </c>
      <c r="S34" s="54"/>
      <c r="T34" s="46" t="s">
        <v>37</v>
      </c>
      <c r="U34" s="17">
        <v>2782</v>
      </c>
      <c r="V34" s="17">
        <v>2950</v>
      </c>
      <c r="W34" s="47">
        <v>0.94305084745762713</v>
      </c>
      <c r="X34" s="17" cm="1">
        <f t="array" ref="X34">SUM(COUNTIFS('Cooperating Teacher'!X:X,{"To a moderate extent","To a great extent"},'Cooperating Teacher'!I:I,{"True"}))</f>
        <v>43</v>
      </c>
      <c r="Y34" s="17">
        <f t="shared" si="16"/>
        <v>44</v>
      </c>
      <c r="Z34" s="19">
        <f t="shared" si="17"/>
        <v>0.97727272727272729</v>
      </c>
    </row>
    <row r="35" spans="1:26" x14ac:dyDescent="0.2">
      <c r="A35" s="15"/>
      <c r="B35" s="43" t="s">
        <v>38</v>
      </c>
      <c r="C35" s="3">
        <v>2655</v>
      </c>
      <c r="D35" s="3">
        <v>2706</v>
      </c>
      <c r="E35" s="44">
        <v>0.98115299334811534</v>
      </c>
      <c r="F35" s="3" cm="1">
        <f t="array" ref="F35">SUM(COUNTIFS('Teacher Candidate'!Z:Z,{"To a moderate extent","To a great extent"},'Teacher Candidate'!G:G,{"True"}))</f>
        <v>45</v>
      </c>
      <c r="G35" s="3">
        <f>G20</f>
        <v>45</v>
      </c>
      <c r="H35" s="23">
        <f t="shared" si="13"/>
        <v>1</v>
      </c>
      <c r="J35" s="54"/>
      <c r="K35" s="43" t="s">
        <v>38</v>
      </c>
      <c r="L35" s="3">
        <v>2920</v>
      </c>
      <c r="M35" s="3">
        <v>2998</v>
      </c>
      <c r="N35" s="22">
        <v>0.97398265510340232</v>
      </c>
      <c r="O35" s="3" cm="1">
        <f t="array" ref="O35">SUM(COUNTIFS('Candidate Supervisor'!Y:Y,{"To a moderate extent","To a great extent"},'Candidate Supervisor'!I:I,{"True"}))</f>
        <v>45</v>
      </c>
      <c r="P35" s="3">
        <f t="shared" si="14"/>
        <v>45</v>
      </c>
      <c r="Q35" s="23">
        <f t="shared" si="15"/>
        <v>1</v>
      </c>
      <c r="S35" s="54"/>
      <c r="T35" s="43" t="s">
        <v>38</v>
      </c>
      <c r="U35" s="3">
        <v>2801</v>
      </c>
      <c r="V35" s="3">
        <v>2950</v>
      </c>
      <c r="W35" s="44">
        <v>0.94949152542372883</v>
      </c>
      <c r="X35" s="3" cm="1">
        <f t="array" ref="X35">SUM(COUNTIFS('Cooperating Teacher'!Y:Y,{"To a moderate extent","To a great extent"},'Cooperating Teacher'!I:I,{"True"}))</f>
        <v>42</v>
      </c>
      <c r="Y35" s="3">
        <f t="shared" si="16"/>
        <v>44</v>
      </c>
      <c r="Z35" s="23">
        <f t="shared" si="17"/>
        <v>0.95454545454545459</v>
      </c>
    </row>
    <row r="36" spans="1:26" x14ac:dyDescent="0.2">
      <c r="A36" s="20"/>
      <c r="B36" s="46" t="s">
        <v>39</v>
      </c>
      <c r="C36" s="17">
        <v>2668</v>
      </c>
      <c r="D36" s="17">
        <v>2706</v>
      </c>
      <c r="E36" s="47">
        <v>0.98595713229859572</v>
      </c>
      <c r="F36" s="17" cm="1">
        <f t="array" ref="F36">SUM(COUNTIFS('Teacher Candidate'!AA:AA,{"To a moderate extent","To a great extent"},'Teacher Candidate'!G:G,{"True"}))</f>
        <v>45</v>
      </c>
      <c r="G36" s="17">
        <f>G20</f>
        <v>45</v>
      </c>
      <c r="H36" s="19">
        <f t="shared" si="13"/>
        <v>1</v>
      </c>
      <c r="J36" s="56"/>
      <c r="K36" s="57" t="s">
        <v>39</v>
      </c>
      <c r="L36" s="17">
        <v>2966</v>
      </c>
      <c r="M36" s="17">
        <v>2998</v>
      </c>
      <c r="N36" s="18">
        <v>0.98932621747831884</v>
      </c>
      <c r="O36" s="17" cm="1">
        <f t="array" ref="O36">SUM(COUNTIFS('Candidate Supervisor'!Z:Z,{"To a moderate extent","To a great extent"},'Candidate Supervisor'!I:I,{"True"}))</f>
        <v>45</v>
      </c>
      <c r="P36" s="17">
        <f t="shared" si="14"/>
        <v>45</v>
      </c>
      <c r="Q36" s="19">
        <f t="shared" si="15"/>
        <v>1</v>
      </c>
      <c r="S36" s="56"/>
      <c r="T36" s="46" t="s">
        <v>39</v>
      </c>
      <c r="U36" s="17">
        <v>2818</v>
      </c>
      <c r="V36" s="17">
        <v>2950</v>
      </c>
      <c r="W36" s="47">
        <v>0.95525423728813563</v>
      </c>
      <c r="X36" s="17" cm="1">
        <f t="array" ref="X36">SUM(COUNTIFS('Cooperating Teacher'!Z:Z,{"To a moderate extent","To a great extent"},'Cooperating Teacher'!I:I,{"True"}))</f>
        <v>44</v>
      </c>
      <c r="Y36" s="17">
        <f t="shared" si="16"/>
        <v>44</v>
      </c>
      <c r="Z36" s="19">
        <f t="shared" si="17"/>
        <v>1</v>
      </c>
    </row>
    <row r="37" spans="1:26" x14ac:dyDescent="0.2">
      <c r="A37" s="20"/>
      <c r="B37" s="43" t="s">
        <v>40</v>
      </c>
      <c r="C37" s="3">
        <v>2637</v>
      </c>
      <c r="D37" s="3">
        <v>2706</v>
      </c>
      <c r="E37" s="44">
        <v>0.9745011086474501</v>
      </c>
      <c r="F37" s="3" cm="1">
        <f t="array" ref="F37">SUM(COUNTIFS('Teacher Candidate'!AB:AB,{"To a moderate extent","To a great extent"},'Teacher Candidate'!G:G,{"True"}))</f>
        <v>45</v>
      </c>
      <c r="G37" s="3">
        <f>G20</f>
        <v>45</v>
      </c>
      <c r="H37" s="23">
        <f t="shared" si="13"/>
        <v>1</v>
      </c>
      <c r="J37" s="56"/>
      <c r="K37" s="43" t="s">
        <v>40</v>
      </c>
      <c r="L37" s="3">
        <v>2940</v>
      </c>
      <c r="M37" s="3">
        <v>2998</v>
      </c>
      <c r="N37" s="22">
        <v>0.98065376917945302</v>
      </c>
      <c r="O37" s="3" cm="1">
        <f t="array" ref="O37">SUM(COUNTIFS('Candidate Supervisor'!AA:AA,{"To a moderate extent","To a great extent"},'Candidate Supervisor'!I:I,{"True"}))</f>
        <v>44</v>
      </c>
      <c r="P37" s="3">
        <f t="shared" si="14"/>
        <v>45</v>
      </c>
      <c r="Q37" s="23">
        <f t="shared" si="15"/>
        <v>0.97777777777777775</v>
      </c>
      <c r="S37" s="56"/>
      <c r="T37" s="43" t="s">
        <v>40</v>
      </c>
      <c r="U37" s="3">
        <v>2732</v>
      </c>
      <c r="V37" s="3">
        <v>2950</v>
      </c>
      <c r="W37" s="44">
        <v>0.92610169491525429</v>
      </c>
      <c r="X37" s="3" cm="1">
        <f t="array" ref="X37">SUM(COUNTIFS('Cooperating Teacher'!AA:AA,{"To a moderate extent","To a great extent"},'Cooperating Teacher'!I:I,{"True"}))</f>
        <v>44</v>
      </c>
      <c r="Y37" s="3">
        <f t="shared" si="16"/>
        <v>44</v>
      </c>
      <c r="Z37" s="23">
        <f t="shared" si="17"/>
        <v>1</v>
      </c>
    </row>
    <row r="38" spans="1:26" x14ac:dyDescent="0.2">
      <c r="A38" s="20"/>
      <c r="B38" s="58" t="s">
        <v>41</v>
      </c>
      <c r="C38" s="17">
        <v>2421</v>
      </c>
      <c r="D38" s="17">
        <v>2706</v>
      </c>
      <c r="E38" s="47">
        <v>0.89467849223946783</v>
      </c>
      <c r="F38" s="17" cm="1">
        <f t="array" ref="F38">SUM(COUNTIFS('Teacher Candidate'!AC:AC,{"To a moderate extent","To a great extent"},'Teacher Candidate'!G:G,{"True"}))</f>
        <v>35</v>
      </c>
      <c r="G38" s="17">
        <f>G20</f>
        <v>45</v>
      </c>
      <c r="H38" s="19">
        <f t="shared" si="13"/>
        <v>0.77777777777777779</v>
      </c>
      <c r="J38" s="56"/>
      <c r="K38" s="58" t="s">
        <v>41</v>
      </c>
      <c r="L38" s="17">
        <v>2747</v>
      </c>
      <c r="M38" s="17">
        <v>2998</v>
      </c>
      <c r="N38" s="18">
        <v>0.9162775183455637</v>
      </c>
      <c r="O38" s="17" cm="1">
        <f t="array" ref="O38">SUM(COUNTIFS('Candidate Supervisor'!AB:AB,{"To a moderate extent","To a great extent"},'Candidate Supervisor'!I:I,{"True"}))</f>
        <v>40</v>
      </c>
      <c r="P38" s="17">
        <f t="shared" si="14"/>
        <v>45</v>
      </c>
      <c r="Q38" s="19">
        <f t="shared" si="15"/>
        <v>0.88888888888888884</v>
      </c>
      <c r="S38" s="56"/>
      <c r="T38" s="58" t="s">
        <v>41</v>
      </c>
      <c r="U38" s="17">
        <v>2527</v>
      </c>
      <c r="V38" s="17">
        <v>2950</v>
      </c>
      <c r="W38" s="47">
        <v>0.85661016949152546</v>
      </c>
      <c r="X38" s="17" cm="1">
        <f t="array" ref="X38">SUM(COUNTIFS('Cooperating Teacher'!AB:AB,{"To a moderate extent","To a great extent"},'Cooperating Teacher'!I:I,{"True"}))</f>
        <v>37</v>
      </c>
      <c r="Y38" s="17">
        <f t="shared" si="16"/>
        <v>44</v>
      </c>
      <c r="Z38" s="19">
        <f t="shared" si="17"/>
        <v>0.84090909090909094</v>
      </c>
    </row>
    <row r="39" spans="1:26" x14ac:dyDescent="0.2">
      <c r="A39" s="20"/>
      <c r="B39" s="43" t="s">
        <v>42</v>
      </c>
      <c r="C39" s="3">
        <v>2638</v>
      </c>
      <c r="D39" s="3">
        <v>2706</v>
      </c>
      <c r="E39" s="44">
        <v>0.97487065779748705</v>
      </c>
      <c r="F39" s="3" cm="1">
        <f t="array" ref="F39">SUM(COUNTIFS('Teacher Candidate'!AD:AD,{"To a moderate extent","To a great extent"},'Teacher Candidate'!G:G,{"True"}))</f>
        <v>45</v>
      </c>
      <c r="G39" s="3">
        <f>G20</f>
        <v>45</v>
      </c>
      <c r="H39" s="23">
        <f t="shared" si="13"/>
        <v>1</v>
      </c>
      <c r="J39" s="56"/>
      <c r="K39" s="43" t="s">
        <v>42</v>
      </c>
      <c r="L39" s="3">
        <v>2927</v>
      </c>
      <c r="M39" s="3">
        <v>2998</v>
      </c>
      <c r="N39" s="22">
        <v>0.97631754503002</v>
      </c>
      <c r="O39" s="3" cm="1">
        <f t="array" ref="O39">SUM(COUNTIFS('Candidate Supervisor'!AC:AC,{"To a moderate extent","To a great extent"},'Candidate Supervisor'!I:I,{"True"}))</f>
        <v>45</v>
      </c>
      <c r="P39" s="3">
        <f t="shared" si="14"/>
        <v>45</v>
      </c>
      <c r="Q39" s="23">
        <f t="shared" si="15"/>
        <v>1</v>
      </c>
      <c r="S39" s="56"/>
      <c r="T39" s="43" t="s">
        <v>42</v>
      </c>
      <c r="U39" s="3">
        <v>2746</v>
      </c>
      <c r="V39" s="3">
        <v>2950</v>
      </c>
      <c r="W39" s="44">
        <v>0.93084745762711862</v>
      </c>
      <c r="X39" s="3" cm="1">
        <f t="array" ref="X39">SUM(COUNTIFS('Cooperating Teacher'!AC:AC,{"To a moderate extent","To a great extent"},'Cooperating Teacher'!I:I,{"True"}))</f>
        <v>43</v>
      </c>
      <c r="Y39" s="3">
        <f t="shared" si="16"/>
        <v>44</v>
      </c>
      <c r="Z39" s="23">
        <f t="shared" si="17"/>
        <v>0.97727272727272729</v>
      </c>
    </row>
    <row r="40" spans="1:26" x14ac:dyDescent="0.2">
      <c r="A40" s="20"/>
      <c r="B40" s="46" t="s">
        <v>43</v>
      </c>
      <c r="C40" s="17">
        <v>2571</v>
      </c>
      <c r="D40" s="17">
        <v>2706</v>
      </c>
      <c r="E40" s="47">
        <v>0.95011086474501105</v>
      </c>
      <c r="F40" s="17" cm="1">
        <f t="array" ref="F40">SUM(COUNTIFS('Teacher Candidate'!AE:AE,{"To a moderate extent","To a great extent"},'Teacher Candidate'!G:G,{"True"}))</f>
        <v>42</v>
      </c>
      <c r="G40" s="17">
        <f>G20</f>
        <v>45</v>
      </c>
      <c r="H40" s="19">
        <f t="shared" si="13"/>
        <v>0.93333333333333335</v>
      </c>
      <c r="J40" s="56"/>
      <c r="K40" s="46" t="s">
        <v>43</v>
      </c>
      <c r="L40" s="17">
        <v>2896</v>
      </c>
      <c r="M40" s="17">
        <v>2998</v>
      </c>
      <c r="N40" s="18">
        <v>0.96597731821214139</v>
      </c>
      <c r="O40" s="17" cm="1">
        <f t="array" ref="O40">SUM(COUNTIFS('Candidate Supervisor'!AD:AD,{"To a moderate extent","To a great extent"},'Candidate Supervisor'!I:I,{"True"}))</f>
        <v>44</v>
      </c>
      <c r="P40" s="17">
        <f t="shared" si="14"/>
        <v>45</v>
      </c>
      <c r="Q40" s="19">
        <f t="shared" si="15"/>
        <v>0.97777777777777775</v>
      </c>
      <c r="S40" s="56"/>
      <c r="T40" s="46" t="s">
        <v>43</v>
      </c>
      <c r="U40" s="17">
        <v>2636</v>
      </c>
      <c r="V40" s="17">
        <v>2950</v>
      </c>
      <c r="W40" s="47">
        <v>0.89355932203389832</v>
      </c>
      <c r="X40" s="17" cm="1">
        <f t="array" ref="X40">SUM(COUNTIFS('Cooperating Teacher'!AD:AD,{"To a moderate extent","To a great extent"},'Cooperating Teacher'!I:I,{"True"}))</f>
        <v>40</v>
      </c>
      <c r="Y40" s="17">
        <f t="shared" si="16"/>
        <v>44</v>
      </c>
      <c r="Z40" s="19">
        <f t="shared" si="17"/>
        <v>0.90909090909090906</v>
      </c>
    </row>
    <row r="41" spans="1:26" x14ac:dyDescent="0.2">
      <c r="A41" s="20"/>
      <c r="B41" s="43" t="s">
        <v>44</v>
      </c>
      <c r="C41" s="3">
        <v>2534</v>
      </c>
      <c r="D41" s="3">
        <v>2706</v>
      </c>
      <c r="E41" s="44">
        <v>0.93643754619364372</v>
      </c>
      <c r="F41" s="3" cm="1">
        <f t="array" ref="F41">SUM(COUNTIFS('Teacher Candidate'!AF:AF,{"To a moderate extent","To a great extent"},'Teacher Candidate'!G:G,{"True"}))</f>
        <v>42</v>
      </c>
      <c r="G41" s="3">
        <f>G20</f>
        <v>45</v>
      </c>
      <c r="H41" s="23">
        <f t="shared" si="13"/>
        <v>0.93333333333333335</v>
      </c>
      <c r="J41" s="56"/>
      <c r="K41" s="43" t="s">
        <v>44</v>
      </c>
      <c r="L41" s="3">
        <v>2828</v>
      </c>
      <c r="M41" s="3">
        <v>2998</v>
      </c>
      <c r="N41" s="22">
        <v>0.94329553035356906</v>
      </c>
      <c r="O41" s="3" cm="1">
        <f t="array" ref="O41">SUM(COUNTIFS('Candidate Supervisor'!AE:AE,{"To a moderate extent","To a great extent"},'Candidate Supervisor'!I:I,{"True"}))</f>
        <v>42</v>
      </c>
      <c r="P41" s="3">
        <f t="shared" si="14"/>
        <v>45</v>
      </c>
      <c r="Q41" s="23">
        <f t="shared" si="15"/>
        <v>0.93333333333333335</v>
      </c>
      <c r="S41" s="56"/>
      <c r="T41" s="43" t="s">
        <v>44</v>
      </c>
      <c r="U41" s="3">
        <v>2579</v>
      </c>
      <c r="V41" s="3">
        <v>2950</v>
      </c>
      <c r="W41" s="44">
        <v>0.8742372881355932</v>
      </c>
      <c r="X41" s="3" cm="1">
        <f t="array" ref="X41">SUM(COUNTIFS('Cooperating Teacher'!AE:AE,{"To a moderate extent","To a great extent"},'Cooperating Teacher'!I:I,{"True"}))</f>
        <v>38</v>
      </c>
      <c r="Y41" s="3">
        <f t="shared" si="16"/>
        <v>44</v>
      </c>
      <c r="Z41" s="23">
        <f t="shared" si="17"/>
        <v>0.86363636363636365</v>
      </c>
    </row>
    <row r="42" spans="1:26" x14ac:dyDescent="0.2">
      <c r="A42" s="20"/>
      <c r="B42" s="46" t="s">
        <v>45</v>
      </c>
      <c r="C42" s="17">
        <v>2552</v>
      </c>
      <c r="D42" s="17">
        <v>2706</v>
      </c>
      <c r="E42" s="47">
        <v>0.94308943089430897</v>
      </c>
      <c r="F42" s="17" cm="1">
        <f t="array" ref="F42">SUM(COUNTIFS('Teacher Candidate'!AG:AG,{"To a moderate extent","To a great extent"},'Teacher Candidate'!G:G,{"True"}))</f>
        <v>42</v>
      </c>
      <c r="G42" s="17">
        <f>G20</f>
        <v>45</v>
      </c>
      <c r="H42" s="19">
        <f t="shared" si="13"/>
        <v>0.93333333333333335</v>
      </c>
      <c r="J42" s="56"/>
      <c r="K42" s="46" t="s">
        <v>45</v>
      </c>
      <c r="L42" s="17">
        <v>2818</v>
      </c>
      <c r="M42" s="17">
        <v>2998</v>
      </c>
      <c r="N42" s="18">
        <v>0.93995997331554371</v>
      </c>
      <c r="O42" s="17" cm="1">
        <f t="array" ref="O42">SUM(COUNTIFS('Candidate Supervisor'!AF:AF,{"To a moderate extent","To a great extent"},'Candidate Supervisor'!I:I,{"True"}))</f>
        <v>42</v>
      </c>
      <c r="P42" s="17">
        <f t="shared" si="14"/>
        <v>45</v>
      </c>
      <c r="Q42" s="19">
        <f t="shared" si="15"/>
        <v>0.93333333333333335</v>
      </c>
      <c r="S42" s="56"/>
      <c r="T42" s="46" t="s">
        <v>45</v>
      </c>
      <c r="U42" s="17">
        <v>2561</v>
      </c>
      <c r="V42" s="17">
        <v>2950</v>
      </c>
      <c r="W42" s="47">
        <v>0.86813559322033895</v>
      </c>
      <c r="X42" s="17" cm="1">
        <f t="array" ref="X42">SUM(COUNTIFS('Cooperating Teacher'!AF:AF,{"To a moderate extent","To a great extent"},'Cooperating Teacher'!I:I,{"True"}))</f>
        <v>38</v>
      </c>
      <c r="Y42" s="17">
        <f t="shared" si="16"/>
        <v>44</v>
      </c>
      <c r="Z42" s="19">
        <f t="shared" si="17"/>
        <v>0.86363636363636365</v>
      </c>
    </row>
    <row r="43" spans="1:26" x14ac:dyDescent="0.2">
      <c r="A43" s="20"/>
      <c r="B43" s="43" t="s">
        <v>46</v>
      </c>
      <c r="C43" s="3">
        <v>2452</v>
      </c>
      <c r="D43" s="3">
        <v>2706</v>
      </c>
      <c r="E43" s="44">
        <v>0.90613451589061345</v>
      </c>
      <c r="F43" s="3" cm="1">
        <f t="array" ref="F43">SUM(COUNTIFS('Teacher Candidate'!AH:AH,{"To a moderate extent","To a great extent"},'Teacher Candidate'!G:G,{"True"}))</f>
        <v>42</v>
      </c>
      <c r="G43" s="3">
        <f>G20</f>
        <v>45</v>
      </c>
      <c r="H43" s="23">
        <f t="shared" si="13"/>
        <v>0.93333333333333335</v>
      </c>
      <c r="J43" s="56"/>
      <c r="K43" s="43" t="s">
        <v>46</v>
      </c>
      <c r="L43" s="3">
        <v>2884</v>
      </c>
      <c r="M43" s="3">
        <v>2998</v>
      </c>
      <c r="N43" s="22">
        <v>0.96197464976651104</v>
      </c>
      <c r="O43" s="3" cm="1">
        <f t="array" ref="O43">SUM(COUNTIFS('Candidate Supervisor'!AG:AG,{"To a moderate extent","To a great extent"},'Candidate Supervisor'!I:I,{"True"}))</f>
        <v>43</v>
      </c>
      <c r="P43" s="3">
        <f t="shared" si="14"/>
        <v>45</v>
      </c>
      <c r="Q43" s="23">
        <f t="shared" si="15"/>
        <v>0.9555555555555556</v>
      </c>
      <c r="S43" s="56"/>
      <c r="T43" s="43" t="s">
        <v>46</v>
      </c>
      <c r="U43" s="3">
        <v>2552</v>
      </c>
      <c r="V43" s="3">
        <v>2950</v>
      </c>
      <c r="W43" s="44">
        <v>0.86508474576271188</v>
      </c>
      <c r="X43" s="3" cm="1">
        <f t="array" ref="X43">SUM(COUNTIFS('Cooperating Teacher'!AG:AG,{"To a moderate extent","To a great extent"},'Cooperating Teacher'!I:I,{"True"}))</f>
        <v>40</v>
      </c>
      <c r="Y43" s="3">
        <f t="shared" si="16"/>
        <v>44</v>
      </c>
      <c r="Z43" s="23">
        <f t="shared" si="17"/>
        <v>0.90909090909090906</v>
      </c>
    </row>
    <row r="44" spans="1:26" x14ac:dyDescent="0.2">
      <c r="A44" s="20"/>
      <c r="B44" s="46" t="s">
        <v>47</v>
      </c>
      <c r="C44" s="17">
        <v>2515</v>
      </c>
      <c r="D44" s="17">
        <v>2706</v>
      </c>
      <c r="E44" s="47">
        <v>0.92941611234294164</v>
      </c>
      <c r="F44" s="17" cm="1">
        <f t="array" ref="F44">SUM(COUNTIFS('Teacher Candidate'!AI:AI,{"To a moderate extent","To a great extent"},'Teacher Candidate'!G:G,{"True"}))</f>
        <v>43</v>
      </c>
      <c r="G44" s="17">
        <f>G20</f>
        <v>45</v>
      </c>
      <c r="H44" s="19">
        <f t="shared" si="13"/>
        <v>0.9555555555555556</v>
      </c>
      <c r="J44" s="56"/>
      <c r="K44" s="46" t="s">
        <v>47</v>
      </c>
      <c r="L44" s="17">
        <v>2819</v>
      </c>
      <c r="M44" s="17">
        <v>2998</v>
      </c>
      <c r="N44" s="18">
        <v>0.94029352901934626</v>
      </c>
      <c r="O44" s="17" cm="1">
        <f t="array" ref="O44">SUM(COUNTIFS('Candidate Supervisor'!AH:AH,{"To a moderate extent","To a great extent"},'Candidate Supervisor'!I:I,{"True"}))</f>
        <v>43</v>
      </c>
      <c r="P44" s="17">
        <f t="shared" si="14"/>
        <v>45</v>
      </c>
      <c r="Q44" s="19">
        <f t="shared" si="15"/>
        <v>0.9555555555555556</v>
      </c>
      <c r="S44" s="56"/>
      <c r="T44" s="46" t="s">
        <v>47</v>
      </c>
      <c r="U44" s="17">
        <v>2526</v>
      </c>
      <c r="V44" s="17">
        <v>2950</v>
      </c>
      <c r="W44" s="47">
        <v>0.85627118644067801</v>
      </c>
      <c r="X44" s="17" cm="1">
        <f t="array" ref="X44">SUM(COUNTIFS('Cooperating Teacher'!AH:AH,{"To a moderate extent","To a great extent"},'Cooperating Teacher'!I:I,{"True"}))</f>
        <v>41</v>
      </c>
      <c r="Y44" s="17">
        <f t="shared" si="16"/>
        <v>44</v>
      </c>
      <c r="Z44" s="19">
        <f t="shared" si="17"/>
        <v>0.93181818181818177</v>
      </c>
    </row>
    <row r="45" spans="1:26" x14ac:dyDescent="0.2">
      <c r="A45" s="24"/>
      <c r="B45" s="43" t="s">
        <v>48</v>
      </c>
      <c r="C45" s="3">
        <v>2695</v>
      </c>
      <c r="D45" s="3">
        <v>2706</v>
      </c>
      <c r="E45" s="44">
        <v>0.99593495934959353</v>
      </c>
      <c r="F45" s="3" cm="1">
        <f t="array" ref="F45">SUM(COUNTIFS('Teacher Candidate'!AJ:AJ,{"To a moderate extent","To a great extent"},'Teacher Candidate'!G:G,{"True"}))</f>
        <v>45</v>
      </c>
      <c r="G45" s="3">
        <f>G20</f>
        <v>45</v>
      </c>
      <c r="H45" s="23">
        <f t="shared" si="13"/>
        <v>1</v>
      </c>
      <c r="J45" s="59"/>
      <c r="K45" s="43" t="s">
        <v>48</v>
      </c>
      <c r="L45" s="3">
        <v>2971</v>
      </c>
      <c r="M45" s="3">
        <v>2998</v>
      </c>
      <c r="N45" s="22">
        <v>0.99099399599733151</v>
      </c>
      <c r="O45" s="3" cm="1">
        <f t="array" ref="O45">SUM(COUNTIFS('Candidate Supervisor'!AI:AI,{"To a moderate extent","To a great extent"},'Candidate Supervisor'!I:I,{"True"}))</f>
        <v>43</v>
      </c>
      <c r="P45" s="3">
        <f t="shared" si="14"/>
        <v>45</v>
      </c>
      <c r="Q45" s="23">
        <f t="shared" si="15"/>
        <v>0.9555555555555556</v>
      </c>
      <c r="S45" s="59"/>
      <c r="T45" s="43" t="s">
        <v>48</v>
      </c>
      <c r="U45" s="3">
        <v>2851</v>
      </c>
      <c r="V45" s="3">
        <v>2950</v>
      </c>
      <c r="W45" s="44">
        <v>0.96644067796610167</v>
      </c>
      <c r="X45" s="3" cm="1">
        <f t="array" ref="X45">SUM(COUNTIFS('Cooperating Teacher'!AI:AI,{"To a moderate extent","To a great extent"},'Cooperating Teacher'!I:I,{"True"}))</f>
        <v>43</v>
      </c>
      <c r="Y45" s="3">
        <f t="shared" si="16"/>
        <v>44</v>
      </c>
      <c r="Z45" s="23">
        <f t="shared" si="17"/>
        <v>0.97727272727272729</v>
      </c>
    </row>
    <row r="46" spans="1:26" x14ac:dyDescent="0.2">
      <c r="A46" s="24"/>
      <c r="B46" s="46" t="s">
        <v>49</v>
      </c>
      <c r="C46" s="17">
        <v>2690</v>
      </c>
      <c r="D46" s="17">
        <v>2706</v>
      </c>
      <c r="E46" s="47">
        <v>0.99408721359940877</v>
      </c>
      <c r="F46" s="17" cm="1">
        <f t="array" ref="F46">SUM(COUNTIFS('Teacher Candidate'!AK:AK,{"To a moderate extent","To a great extent"},'Teacher Candidate'!G:G,{"True"}))</f>
        <v>45</v>
      </c>
      <c r="G46" s="17">
        <f>G20</f>
        <v>45</v>
      </c>
      <c r="H46" s="19">
        <f t="shared" si="13"/>
        <v>1</v>
      </c>
      <c r="J46" s="59"/>
      <c r="K46" s="46" t="s">
        <v>49</v>
      </c>
      <c r="L46" s="17">
        <v>2954</v>
      </c>
      <c r="M46" s="17">
        <v>2998</v>
      </c>
      <c r="N46" s="18">
        <v>0.98532354903268848</v>
      </c>
      <c r="O46" s="17" cm="1">
        <f t="array" ref="O46">SUM(COUNTIFS('Candidate Supervisor'!AJ:AJ,{"To a moderate extent","To a great extent"},'Candidate Supervisor'!I:I,{"True"}))</f>
        <v>43</v>
      </c>
      <c r="P46" s="17">
        <f t="shared" si="14"/>
        <v>45</v>
      </c>
      <c r="Q46" s="19">
        <f t="shared" si="15"/>
        <v>0.9555555555555556</v>
      </c>
      <c r="S46" s="59"/>
      <c r="T46" s="46" t="s">
        <v>49</v>
      </c>
      <c r="U46" s="17">
        <v>2827</v>
      </c>
      <c r="V46" s="17">
        <v>2950</v>
      </c>
      <c r="W46" s="47">
        <v>0.9583050847457627</v>
      </c>
      <c r="X46" s="17" cm="1">
        <f t="array" ref="X46">SUM(COUNTIFS('Cooperating Teacher'!AJ:AJ,{"To a moderate extent","To a great extent"},'Cooperating Teacher'!I:I,{"True"}))</f>
        <v>41</v>
      </c>
      <c r="Y46" s="17">
        <f t="shared" si="16"/>
        <v>44</v>
      </c>
      <c r="Z46" s="19">
        <f t="shared" si="17"/>
        <v>0.93181818181818177</v>
      </c>
    </row>
    <row r="47" spans="1:26" x14ac:dyDescent="0.2">
      <c r="A47" s="24"/>
      <c r="B47" s="43" t="s">
        <v>50</v>
      </c>
      <c r="C47" s="3">
        <v>2693</v>
      </c>
      <c r="D47" s="3">
        <v>2706</v>
      </c>
      <c r="E47" s="44">
        <v>0.99519586104951963</v>
      </c>
      <c r="F47" s="3" cm="1">
        <f t="array" ref="F47">SUM(COUNTIFS('Teacher Candidate'!AL:AL,{"To a moderate extent","To a great extent"},'Teacher Candidate'!G:G,{"True"}))</f>
        <v>45</v>
      </c>
      <c r="G47" s="3">
        <f>G20</f>
        <v>45</v>
      </c>
      <c r="H47" s="23">
        <f t="shared" si="13"/>
        <v>1</v>
      </c>
      <c r="J47" s="59"/>
      <c r="K47" s="43" t="s">
        <v>50</v>
      </c>
      <c r="L47" s="3">
        <v>2956</v>
      </c>
      <c r="M47" s="3">
        <v>2998</v>
      </c>
      <c r="N47" s="22">
        <v>0.98599066044029349</v>
      </c>
      <c r="O47" s="3" cm="1">
        <f t="array" ref="O47">SUM(COUNTIFS('Candidate Supervisor'!AK:AK,{"To a moderate extent","To a great extent"},'Candidate Supervisor'!I:I,{"True"}))</f>
        <v>45</v>
      </c>
      <c r="P47" s="3">
        <f t="shared" si="14"/>
        <v>45</v>
      </c>
      <c r="Q47" s="23">
        <f t="shared" si="15"/>
        <v>1</v>
      </c>
      <c r="S47" s="59"/>
      <c r="T47" s="43" t="s">
        <v>50</v>
      </c>
      <c r="U47" s="3">
        <v>2858</v>
      </c>
      <c r="V47" s="3">
        <v>2950</v>
      </c>
      <c r="W47" s="44">
        <v>0.96881355932203395</v>
      </c>
      <c r="X47" s="3" cm="1">
        <f t="array" ref="X47">SUM(COUNTIFS('Cooperating Teacher'!AK:AK,{"To a moderate extent","To a great extent"},'Cooperating Teacher'!I:I,{"True"}))</f>
        <v>43</v>
      </c>
      <c r="Y47" s="3">
        <f t="shared" si="16"/>
        <v>44</v>
      </c>
      <c r="Z47" s="23">
        <f t="shared" si="17"/>
        <v>0.97727272727272729</v>
      </c>
    </row>
    <row r="48" spans="1:26" x14ac:dyDescent="0.2">
      <c r="A48" s="40" t="s">
        <v>51</v>
      </c>
      <c r="B48" s="41"/>
      <c r="C48" s="41"/>
      <c r="D48" s="41"/>
      <c r="E48" s="41"/>
      <c r="F48" s="41"/>
      <c r="G48" s="41"/>
      <c r="H48" s="42"/>
      <c r="J48" s="26"/>
      <c r="K48" s="60" t="s">
        <v>52</v>
      </c>
      <c r="L48" s="35">
        <v>2961</v>
      </c>
      <c r="M48" s="35">
        <v>2998</v>
      </c>
      <c r="N48" s="36">
        <v>0.98765843895930616</v>
      </c>
      <c r="O48" s="35" cm="1">
        <f t="array" ref="O48">SUM(COUNTIFS('Candidate Supervisor'!AL:AL,{"To a moderate extent","To a great extent"},'Candidate Supervisor'!I:I,{"True"}))</f>
        <v>45</v>
      </c>
      <c r="P48" s="35">
        <f t="shared" si="14"/>
        <v>45</v>
      </c>
      <c r="Q48" s="37">
        <f t="shared" si="15"/>
        <v>1</v>
      </c>
      <c r="S48" s="26"/>
      <c r="T48" s="60" t="s">
        <v>52</v>
      </c>
      <c r="U48" s="35">
        <v>2872</v>
      </c>
      <c r="V48" s="35">
        <v>2950</v>
      </c>
      <c r="W48" s="61">
        <v>0.97355932203389828</v>
      </c>
      <c r="X48" s="35" cm="1">
        <f t="array" ref="X48">SUM(COUNTIFS('Cooperating Teacher'!AL:AL,{"To a moderate extent","To a great extent"},'Cooperating Teacher'!I:I,{"True"}))</f>
        <v>44</v>
      </c>
      <c r="Y48" s="35">
        <f t="shared" si="16"/>
        <v>44</v>
      </c>
      <c r="Z48" s="37">
        <f t="shared" si="17"/>
        <v>1</v>
      </c>
    </row>
    <row r="49" spans="1:26" x14ac:dyDescent="0.2">
      <c r="A49" s="25"/>
      <c r="B49" s="43" t="s">
        <v>53</v>
      </c>
      <c r="C49" s="3">
        <v>2335</v>
      </c>
      <c r="D49" s="3">
        <v>2706</v>
      </c>
      <c r="E49" s="27">
        <v>0.86289726533628974</v>
      </c>
      <c r="F49" s="3" cm="1">
        <f t="array" ref="F49">SUM(COUNTIFS('Teacher Candidate'!AM:AM,{"To a moderate extent","To a great extent"},'Teacher Candidate'!G:G,{"True"}))</f>
        <v>44</v>
      </c>
      <c r="G49" s="3">
        <f>G20</f>
        <v>45</v>
      </c>
      <c r="H49" s="23">
        <f t="shared" ref="H49:H56" si="18">F49/G49</f>
        <v>0.97777777777777775</v>
      </c>
      <c r="J49" s="74" t="s">
        <v>54</v>
      </c>
      <c r="K49" s="74"/>
      <c r="L49" s="74"/>
      <c r="M49" s="74"/>
      <c r="N49" s="74"/>
      <c r="O49" s="74"/>
      <c r="P49" s="74"/>
      <c r="Q49" s="75"/>
      <c r="S49" s="41" t="s">
        <v>54</v>
      </c>
      <c r="T49" s="41"/>
      <c r="U49" s="41"/>
      <c r="V49" s="41"/>
      <c r="W49" s="41"/>
      <c r="X49" s="74"/>
      <c r="Y49" s="74"/>
      <c r="Z49" s="75"/>
    </row>
    <row r="50" spans="1:26" x14ac:dyDescent="0.2">
      <c r="A50" s="25"/>
      <c r="B50" s="46" t="s">
        <v>55</v>
      </c>
      <c r="C50" s="17">
        <v>2634</v>
      </c>
      <c r="D50" s="17">
        <v>2706</v>
      </c>
      <c r="E50" s="49">
        <v>0.97339246119733924</v>
      </c>
      <c r="F50" s="17" cm="1">
        <f t="array" ref="F50">SUM(COUNTIFS('Teacher Candidate'!AN:AN,{"To a moderate extent","To a great extent"},'Teacher Candidate'!G:G,{"True"}))</f>
        <v>45</v>
      </c>
      <c r="G50" s="17">
        <f>G20</f>
        <v>45</v>
      </c>
      <c r="H50" s="19">
        <f t="shared" si="18"/>
        <v>1</v>
      </c>
      <c r="J50" s="62"/>
      <c r="K50" s="51" t="s">
        <v>56</v>
      </c>
      <c r="L50" s="8">
        <v>2966</v>
      </c>
      <c r="M50" s="8">
        <v>2998</v>
      </c>
      <c r="N50" s="13">
        <v>0.98932621747831884</v>
      </c>
      <c r="O50" s="8" cm="1">
        <f t="array" ref="O50">SUM(COUNTIFS('Candidate Supervisor'!AM:AM,{"To a moderate extent","To a great extent"},'Candidate Supervisor'!I:I,{"True"}))</f>
        <v>45</v>
      </c>
      <c r="P50" s="8">
        <f t="shared" ref="P50:P56" si="19">P$20</f>
        <v>45</v>
      </c>
      <c r="Q50" s="14">
        <f t="shared" ref="Q50:Q56" si="20">O50/P50</f>
        <v>1</v>
      </c>
      <c r="S50" s="62"/>
      <c r="T50" s="51" t="s">
        <v>56</v>
      </c>
      <c r="U50" s="8">
        <v>2767</v>
      </c>
      <c r="V50" s="8">
        <v>2950</v>
      </c>
      <c r="W50" s="55">
        <v>0.93796610169491523</v>
      </c>
      <c r="X50" s="8" cm="1">
        <f t="array" ref="X50">SUM(COUNTIFS('Cooperating Teacher'!AM:AM,{"To a moderate extent","To a great extent"},'Cooperating Teacher'!I:I,{"True"}))</f>
        <v>43</v>
      </c>
      <c r="Y50" s="8">
        <f t="shared" ref="Y50:Y56" si="21">Y$20</f>
        <v>44</v>
      </c>
      <c r="Z50" s="14">
        <f t="shared" ref="Z50:Z56" si="22">X50/Y50</f>
        <v>0.97727272727272729</v>
      </c>
    </row>
    <row r="51" spans="1:26" x14ac:dyDescent="0.2">
      <c r="A51" s="25"/>
      <c r="B51" s="43" t="s">
        <v>57</v>
      </c>
      <c r="C51" s="3">
        <v>2515</v>
      </c>
      <c r="D51" s="3">
        <v>2706</v>
      </c>
      <c r="E51" s="27">
        <v>0.92941611234294164</v>
      </c>
      <c r="F51" s="3" cm="1">
        <f t="array" ref="F51">SUM(COUNTIFS('Teacher Candidate'!AO:AO,{"To a moderate extent","To a great extent"},'Teacher Candidate'!G:G,{"True"}))</f>
        <v>45</v>
      </c>
      <c r="G51" s="3">
        <f>G20</f>
        <v>45</v>
      </c>
      <c r="H51" s="23">
        <f t="shared" si="18"/>
        <v>1</v>
      </c>
      <c r="J51" s="62"/>
      <c r="K51" s="46" t="s">
        <v>58</v>
      </c>
      <c r="L51" s="17">
        <v>2938</v>
      </c>
      <c r="M51" s="17">
        <v>2998</v>
      </c>
      <c r="N51" s="18">
        <v>0.9799866577718479</v>
      </c>
      <c r="O51" s="17" cm="1">
        <f t="array" ref="O51">SUM(COUNTIFS('Candidate Supervisor'!AN:AN,{"To a moderate extent","To a great extent"},'Candidate Supervisor'!I:I,{"True"}))</f>
        <v>45</v>
      </c>
      <c r="P51" s="17">
        <f t="shared" si="19"/>
        <v>45</v>
      </c>
      <c r="Q51" s="19">
        <f t="shared" si="20"/>
        <v>1</v>
      </c>
      <c r="S51" s="62"/>
      <c r="T51" s="46" t="s">
        <v>58</v>
      </c>
      <c r="U51" s="17">
        <v>2733</v>
      </c>
      <c r="V51" s="17">
        <v>2950</v>
      </c>
      <c r="W51" s="47">
        <v>0.92644067796610174</v>
      </c>
      <c r="X51" s="17" cm="1">
        <f t="array" ref="X51">SUM(COUNTIFS('Cooperating Teacher'!AN:AN,{"To a moderate extent","To a great extent"},'Cooperating Teacher'!I:I,{"True"}))</f>
        <v>42</v>
      </c>
      <c r="Y51" s="17">
        <f t="shared" si="21"/>
        <v>44</v>
      </c>
      <c r="Z51" s="19">
        <f t="shared" si="22"/>
        <v>0.95454545454545459</v>
      </c>
    </row>
    <row r="52" spans="1:26" x14ac:dyDescent="0.2">
      <c r="A52" s="25"/>
      <c r="B52" s="46" t="s">
        <v>59</v>
      </c>
      <c r="C52" s="17">
        <v>2091</v>
      </c>
      <c r="D52" s="17">
        <v>2706</v>
      </c>
      <c r="E52" s="49">
        <v>0.77272727272727271</v>
      </c>
      <c r="F52" s="17" cm="1">
        <f t="array" ref="F52">SUM(COUNTIFS('Teacher Candidate'!AP:AP,{"To a moderate extent","To a great extent"},'Teacher Candidate'!G:G,{"True"}))</f>
        <v>41</v>
      </c>
      <c r="G52" s="17">
        <f>G20</f>
        <v>45</v>
      </c>
      <c r="H52" s="19">
        <f t="shared" si="18"/>
        <v>0.91111111111111109</v>
      </c>
      <c r="J52" s="62"/>
      <c r="K52" s="43" t="s">
        <v>60</v>
      </c>
      <c r="L52" s="3">
        <v>2827</v>
      </c>
      <c r="M52" s="3">
        <v>2998</v>
      </c>
      <c r="N52" s="22">
        <v>0.9429619746497665</v>
      </c>
      <c r="O52" s="3" cm="1">
        <f t="array" ref="O52">SUM(COUNTIFS('Candidate Supervisor'!AO:AO,{"To a moderate extent","To a great extent"},'Candidate Supervisor'!I:I,{"True"}))</f>
        <v>42</v>
      </c>
      <c r="P52" s="3">
        <f t="shared" si="19"/>
        <v>45</v>
      </c>
      <c r="Q52" s="23">
        <f t="shared" si="20"/>
        <v>0.93333333333333335</v>
      </c>
      <c r="S52" s="62"/>
      <c r="T52" s="43" t="s">
        <v>61</v>
      </c>
      <c r="U52" s="3">
        <v>2333</v>
      </c>
      <c r="V52" s="3">
        <v>2950</v>
      </c>
      <c r="W52" s="44">
        <v>0.79084745762711861</v>
      </c>
      <c r="X52" s="3" cm="1">
        <f t="array" ref="X52">SUM(COUNTIFS('Cooperating Teacher'!AO:AO,{"To a moderate extent","To a great extent"},'Cooperating Teacher'!I:I,{"True"}))</f>
        <v>36</v>
      </c>
      <c r="Y52" s="3">
        <f t="shared" si="21"/>
        <v>44</v>
      </c>
      <c r="Z52" s="23">
        <f t="shared" si="22"/>
        <v>0.81818181818181823</v>
      </c>
    </row>
    <row r="53" spans="1:26" x14ac:dyDescent="0.2">
      <c r="A53" s="25"/>
      <c r="B53" s="43" t="s">
        <v>62</v>
      </c>
      <c r="C53" s="3">
        <v>2354</v>
      </c>
      <c r="D53" s="3">
        <v>2706</v>
      </c>
      <c r="E53" s="27">
        <v>0.86991869918699183</v>
      </c>
      <c r="F53" s="3" cm="1">
        <f t="array" ref="F53">SUM(COUNTIFS('Teacher Candidate'!AQ:AQ,{"To a moderate extent","To a great extent"},'Teacher Candidate'!G:G,{"True"}))</f>
        <v>45</v>
      </c>
      <c r="G53" s="3">
        <f>G20</f>
        <v>45</v>
      </c>
      <c r="H53" s="23">
        <f t="shared" si="18"/>
        <v>1</v>
      </c>
      <c r="J53" s="62"/>
      <c r="K53" s="46" t="s">
        <v>63</v>
      </c>
      <c r="L53" s="17">
        <v>2885</v>
      </c>
      <c r="M53" s="17">
        <v>2998</v>
      </c>
      <c r="N53" s="18">
        <v>0.96230820547031359</v>
      </c>
      <c r="O53" s="17" cm="1">
        <f t="array" ref="O53">SUM(COUNTIFS('Candidate Supervisor'!AP:AP,{"To a moderate extent","To a great extent"},'Candidate Supervisor'!I:I,{"True"}))</f>
        <v>42</v>
      </c>
      <c r="P53" s="17">
        <f t="shared" si="19"/>
        <v>45</v>
      </c>
      <c r="Q53" s="19">
        <f t="shared" si="20"/>
        <v>0.93333333333333335</v>
      </c>
      <c r="S53" s="62"/>
      <c r="T53" s="46" t="s">
        <v>63</v>
      </c>
      <c r="U53" s="17">
        <v>2475</v>
      </c>
      <c r="V53" s="17">
        <v>2950</v>
      </c>
      <c r="W53" s="47">
        <v>0.83898305084745761</v>
      </c>
      <c r="X53" s="17" cm="1">
        <f t="array" ref="X53">SUM(COUNTIFS('Cooperating Teacher'!AP:AP,{"To a moderate extent","To a great extent"},'Cooperating Teacher'!I:I,{"True"}))</f>
        <v>42</v>
      </c>
      <c r="Y53" s="17">
        <f t="shared" si="21"/>
        <v>44</v>
      </c>
      <c r="Z53" s="19">
        <f t="shared" si="22"/>
        <v>0.95454545454545459</v>
      </c>
    </row>
    <row r="54" spans="1:26" x14ac:dyDescent="0.2">
      <c r="A54" s="25"/>
      <c r="B54" s="46" t="s">
        <v>64</v>
      </c>
      <c r="C54" s="17">
        <v>2523</v>
      </c>
      <c r="D54" s="17">
        <v>2706</v>
      </c>
      <c r="E54" s="49">
        <v>0.93237250554323725</v>
      </c>
      <c r="F54" s="17" cm="1">
        <f t="array" ref="F54">SUM(COUNTIFS('Teacher Candidate'!AR:AR,{"To a moderate extent","To a great extent"},'Teacher Candidate'!G:G,{"True"}))</f>
        <v>45</v>
      </c>
      <c r="G54" s="17">
        <f>G20</f>
        <v>45</v>
      </c>
      <c r="H54" s="19">
        <f t="shared" si="18"/>
        <v>1</v>
      </c>
      <c r="J54" s="62"/>
      <c r="K54" s="43" t="s">
        <v>65</v>
      </c>
      <c r="L54" s="3">
        <v>2853</v>
      </c>
      <c r="M54" s="3">
        <v>2998</v>
      </c>
      <c r="N54" s="22">
        <v>0.95163442294863243</v>
      </c>
      <c r="O54" s="3" cm="1">
        <f t="array" ref="O54">SUM(COUNTIFS('Candidate Supervisor'!AQ:AQ,{"To a moderate extent","To a great extent"},'Candidate Supervisor'!I:I,{"True"}))</f>
        <v>44</v>
      </c>
      <c r="P54" s="3">
        <f t="shared" si="19"/>
        <v>45</v>
      </c>
      <c r="Q54" s="23">
        <f t="shared" si="20"/>
        <v>0.97777777777777775</v>
      </c>
      <c r="S54" s="62"/>
      <c r="T54" s="43" t="s">
        <v>65</v>
      </c>
      <c r="U54" s="3">
        <v>2503</v>
      </c>
      <c r="V54" s="3">
        <v>2950</v>
      </c>
      <c r="W54" s="44">
        <v>0.84847457627118639</v>
      </c>
      <c r="X54" s="3" cm="1">
        <f t="array" ref="X54">SUM(COUNTIFS('Cooperating Teacher'!AQ:AQ,{"To a moderate extent","To a great extent"},'Cooperating Teacher'!I:I,{"True"}))</f>
        <v>39</v>
      </c>
      <c r="Y54" s="3">
        <f t="shared" si="21"/>
        <v>44</v>
      </c>
      <c r="Z54" s="23">
        <f t="shared" si="22"/>
        <v>0.88636363636363635</v>
      </c>
    </row>
    <row r="55" spans="1:26" x14ac:dyDescent="0.2">
      <c r="A55" s="25"/>
      <c r="B55" s="43" t="s">
        <v>66</v>
      </c>
      <c r="C55" s="3">
        <v>2031</v>
      </c>
      <c r="D55" s="3">
        <v>2706</v>
      </c>
      <c r="E55" s="27">
        <v>0.75055432372505548</v>
      </c>
      <c r="F55" s="3" cm="1">
        <f t="array" ref="F55">SUM(COUNTIFS('Teacher Candidate'!AS:AS,{"To a moderate extent","To a great extent"},'Teacher Candidate'!G:G,{"True"}))</f>
        <v>43</v>
      </c>
      <c r="G55" s="3">
        <f>G20</f>
        <v>45</v>
      </c>
      <c r="H55" s="23">
        <f t="shared" si="18"/>
        <v>0.9555555555555556</v>
      </c>
      <c r="J55" s="62"/>
      <c r="K55" s="46" t="s">
        <v>67</v>
      </c>
      <c r="L55" s="17">
        <v>2887</v>
      </c>
      <c r="M55" s="17">
        <v>2998</v>
      </c>
      <c r="N55" s="18">
        <v>0.9629753168779186</v>
      </c>
      <c r="O55" s="17" cm="1">
        <f t="array" ref="O55">SUM(COUNTIFS('Candidate Supervisor'!AR:AR,{"To a moderate extent","To a great extent"},'Candidate Supervisor'!I:I,{"True"}))</f>
        <v>43</v>
      </c>
      <c r="P55" s="17">
        <f t="shared" si="19"/>
        <v>45</v>
      </c>
      <c r="Q55" s="19">
        <f t="shared" si="20"/>
        <v>0.9555555555555556</v>
      </c>
      <c r="S55" s="62"/>
      <c r="T55" s="46" t="s">
        <v>68</v>
      </c>
      <c r="U55" s="17">
        <v>2487</v>
      </c>
      <c r="V55" s="17">
        <v>2950</v>
      </c>
      <c r="W55" s="47">
        <v>0.84305084745762715</v>
      </c>
      <c r="X55" s="17" cm="1">
        <f t="array" ref="X55">SUM(COUNTIFS('Cooperating Teacher'!AR:AR,{"To a moderate extent","To a great extent"},'Cooperating Teacher'!I:I,{"True"}))</f>
        <v>41</v>
      </c>
      <c r="Y55" s="17">
        <f t="shared" si="21"/>
        <v>44</v>
      </c>
      <c r="Z55" s="19">
        <f t="shared" si="22"/>
        <v>0.93181818181818177</v>
      </c>
    </row>
    <row r="56" spans="1:26" x14ac:dyDescent="0.2">
      <c r="A56" s="25"/>
      <c r="B56" s="46" t="s">
        <v>69</v>
      </c>
      <c r="C56" s="17">
        <v>2068</v>
      </c>
      <c r="D56" s="17">
        <v>2706</v>
      </c>
      <c r="E56" s="18">
        <v>0.76422764227642281</v>
      </c>
      <c r="F56" s="17" cm="1">
        <f t="array" ref="F56">SUM(COUNTIFS('Teacher Candidate'!AT:AT,{"To a moderate extent","To a great extent"},'Teacher Candidate'!G:G,{"True"}))</f>
        <v>44</v>
      </c>
      <c r="G56" s="17">
        <f>G20</f>
        <v>45</v>
      </c>
      <c r="H56" s="19">
        <f t="shared" si="18"/>
        <v>0.97777777777777775</v>
      </c>
      <c r="J56" s="62"/>
      <c r="K56" s="43" t="s">
        <v>70</v>
      </c>
      <c r="L56" s="3">
        <v>2862</v>
      </c>
      <c r="M56" s="3">
        <v>2998</v>
      </c>
      <c r="N56" s="22">
        <v>0.95463642428285522</v>
      </c>
      <c r="O56" s="3" cm="1">
        <f t="array" ref="O56">SUM(COUNTIFS('Candidate Supervisor'!AS:AS,{"To a moderate extent","To a great extent"},'Candidate Supervisor'!I:I,{"True"}))</f>
        <v>45</v>
      </c>
      <c r="P56" s="3">
        <f t="shared" si="19"/>
        <v>45</v>
      </c>
      <c r="Q56" s="23">
        <f t="shared" si="20"/>
        <v>1</v>
      </c>
      <c r="S56" s="62"/>
      <c r="T56" s="52" t="s">
        <v>71</v>
      </c>
      <c r="U56" s="81">
        <v>2411</v>
      </c>
      <c r="V56" s="81">
        <v>2950</v>
      </c>
      <c r="W56" s="53">
        <v>0.81728813559322033</v>
      </c>
      <c r="X56" s="3" cm="1">
        <f t="array" ref="X56">SUM(COUNTIFS('Cooperating Teacher'!AS:AS,{"To a moderate extent","To a great extent"},'Cooperating Teacher'!I:I,{"True"}))</f>
        <v>36</v>
      </c>
      <c r="Y56" s="3">
        <f t="shared" si="21"/>
        <v>44</v>
      </c>
      <c r="Z56" s="23">
        <f t="shared" si="22"/>
        <v>0.81818181818181823</v>
      </c>
    </row>
    <row r="57" spans="1:26" x14ac:dyDescent="0.2">
      <c r="A57" s="40" t="s">
        <v>72</v>
      </c>
      <c r="B57" s="41"/>
      <c r="C57" s="41"/>
      <c r="D57" s="41"/>
      <c r="E57" s="41"/>
      <c r="F57" s="41"/>
      <c r="G57" s="41"/>
      <c r="H57" s="42"/>
      <c r="J57" s="40" t="s">
        <v>73</v>
      </c>
      <c r="K57" s="41"/>
      <c r="L57" s="41"/>
      <c r="M57" s="41"/>
      <c r="N57" s="41"/>
      <c r="O57" s="41"/>
      <c r="P57" s="41"/>
      <c r="Q57" s="42"/>
      <c r="S57" s="41" t="s">
        <v>73</v>
      </c>
      <c r="T57" s="41"/>
      <c r="U57" s="41"/>
      <c r="V57" s="41"/>
      <c r="W57" s="41"/>
      <c r="X57" s="41"/>
      <c r="Y57" s="41"/>
      <c r="Z57" s="42"/>
    </row>
    <row r="58" spans="1:26" x14ac:dyDescent="0.2">
      <c r="A58" s="28"/>
      <c r="B58" s="43" t="s">
        <v>74</v>
      </c>
      <c r="C58" s="3">
        <v>2492</v>
      </c>
      <c r="D58" s="3">
        <v>2706</v>
      </c>
      <c r="E58" s="44">
        <v>0.92091648189209163</v>
      </c>
      <c r="F58" s="3" cm="1">
        <f t="array" ref="F58">SUM(COUNTIFS('Teacher Candidate'!AU:AU,{"To a moderate extent","To a great extent"},'Teacher Candidate'!G:G,{"True"}))</f>
        <v>43</v>
      </c>
      <c r="G58" s="3">
        <f>G20</f>
        <v>45</v>
      </c>
      <c r="H58" s="23">
        <f t="shared" ref="H58:H59" si="23">F58/G58</f>
        <v>0.9555555555555556</v>
      </c>
      <c r="J58" s="63"/>
      <c r="K58" s="52" t="s">
        <v>75</v>
      </c>
      <c r="L58" s="81">
        <v>2960</v>
      </c>
      <c r="M58" s="81">
        <v>2998</v>
      </c>
      <c r="N58" s="78">
        <v>0.98732488325550372</v>
      </c>
      <c r="O58" s="81" cm="1">
        <f t="array" ref="O58">SUM(COUNTIFS('Candidate Supervisor'!AT:AT,{"To a moderate extent","To a great extent"},'Candidate Supervisor'!I:I,{"True"}))</f>
        <v>45</v>
      </c>
      <c r="P58" s="81">
        <f t="shared" ref="P58" si="24">P$20</f>
        <v>45</v>
      </c>
      <c r="Q58" s="64">
        <f>O58/P58</f>
        <v>1</v>
      </c>
      <c r="S58" s="63"/>
      <c r="T58" s="65" t="s">
        <v>75</v>
      </c>
      <c r="U58" s="10">
        <v>2840</v>
      </c>
      <c r="V58" s="10">
        <v>2950</v>
      </c>
      <c r="W58" s="66">
        <v>0.96271186440677969</v>
      </c>
      <c r="X58" s="81" cm="1">
        <f t="array" ref="X58">SUM(COUNTIFS('Cooperating Teacher'!AT:AT,{"To a moderate extent","To a great extent"},'Cooperating Teacher'!I:I,{"True"}))</f>
        <v>44</v>
      </c>
      <c r="Y58" s="81">
        <f t="shared" ref="Y58" si="25">Y$20</f>
        <v>44</v>
      </c>
      <c r="Z58" s="64">
        <f>X58/Y58</f>
        <v>1</v>
      </c>
    </row>
    <row r="59" spans="1:26" x14ac:dyDescent="0.2">
      <c r="A59" s="28"/>
      <c r="B59" s="52" t="s">
        <v>76</v>
      </c>
      <c r="C59" s="81">
        <v>2368</v>
      </c>
      <c r="D59" s="81">
        <v>2706</v>
      </c>
      <c r="E59" s="53">
        <v>0.87509238728750927</v>
      </c>
      <c r="F59" s="81" cm="1">
        <f t="array" ref="F59">SUM(COUNTIFS('Teacher Candidate'!AV:AV,{"To a moderate extent","To a great extent"},'Teacher Candidate'!G:G,{"True"}))</f>
        <v>45</v>
      </c>
      <c r="G59" s="81">
        <f>G20</f>
        <v>45</v>
      </c>
      <c r="H59" s="23">
        <f t="shared" si="23"/>
        <v>1</v>
      </c>
      <c r="J59" s="103" t="s">
        <v>77</v>
      </c>
      <c r="K59" s="104"/>
      <c r="L59" s="101">
        <f>M58/3197</f>
        <v>0.93775414451047856</v>
      </c>
      <c r="M59" s="101"/>
      <c r="N59" s="101"/>
      <c r="O59" s="102">
        <f>P58/45</f>
        <v>1</v>
      </c>
      <c r="P59" s="102"/>
      <c r="Q59" s="102"/>
      <c r="S59" s="103" t="s">
        <v>77</v>
      </c>
      <c r="T59" s="104"/>
      <c r="U59" s="101">
        <f>V58/3568</f>
        <v>0.8267937219730942</v>
      </c>
      <c r="V59" s="101"/>
      <c r="W59" s="101"/>
      <c r="X59" s="102">
        <f>Y58/50</f>
        <v>0.88</v>
      </c>
      <c r="Y59" s="102"/>
      <c r="Z59" s="102"/>
    </row>
    <row r="60" spans="1:26" x14ac:dyDescent="0.2">
      <c r="A60" s="40" t="s">
        <v>78</v>
      </c>
      <c r="B60" s="41"/>
      <c r="C60" s="41"/>
      <c r="D60" s="41"/>
      <c r="E60" s="41"/>
      <c r="F60" s="41"/>
      <c r="G60" s="41"/>
      <c r="H60" s="42"/>
      <c r="T60" s="21"/>
      <c r="U60" s="3"/>
      <c r="V60" s="3"/>
      <c r="W60" s="3"/>
      <c r="X60" s="3"/>
      <c r="Y60" s="3"/>
      <c r="Z60" s="22"/>
    </row>
    <row r="61" spans="1:26" ht="15" customHeight="1" x14ac:dyDescent="0.2">
      <c r="A61" s="29"/>
      <c r="B61" s="43" t="s">
        <v>79</v>
      </c>
      <c r="C61" s="3">
        <v>2388</v>
      </c>
      <c r="D61" s="3">
        <v>2695</v>
      </c>
      <c r="E61" s="44">
        <v>0.88608534322820032</v>
      </c>
      <c r="F61" s="3" cm="1">
        <f t="array" ref="F61">SUM(COUNTIFS('Teacher Candidate'!AW:AW,{"To a moderate extent","To a great extent"},'Teacher Candidate'!G:G,{"True"}))</f>
        <v>40</v>
      </c>
      <c r="G61" s="3" cm="1">
        <f t="array" ref="G61">COUNTIF('Teacher Candidate'!G:G,{"True"})-COUNTIF('Teacher Candidate'!AW:AW,{"N/A or Not Included"})</f>
        <v>45</v>
      </c>
      <c r="H61" s="23">
        <f t="shared" ref="H61:H67" si="26">F61/G61</f>
        <v>0.88888888888888884</v>
      </c>
      <c r="J61" s="2"/>
      <c r="S61" s="106"/>
      <c r="T61" s="106"/>
      <c r="U61" s="100"/>
      <c r="V61" s="100"/>
      <c r="W61" s="100"/>
      <c r="X61" s="100"/>
      <c r="Y61" s="100"/>
      <c r="Z61" s="100"/>
    </row>
    <row r="62" spans="1:26" ht="15" customHeight="1" x14ac:dyDescent="0.2">
      <c r="A62" s="29"/>
      <c r="B62" s="46" t="s">
        <v>80</v>
      </c>
      <c r="C62" s="17">
        <v>2413</v>
      </c>
      <c r="D62" s="17">
        <v>2703</v>
      </c>
      <c r="E62" s="47">
        <v>0.89271180170181275</v>
      </c>
      <c r="F62" s="17" cm="1">
        <f t="array" ref="F62">SUM(COUNTIFS('Teacher Candidate'!AX:AX,{"To a moderate extent","To a great extent"},'Teacher Candidate'!G:G,{"True"}))</f>
        <v>42</v>
      </c>
      <c r="G62" s="17" cm="1">
        <f t="array" ref="G62">COUNTIF('Teacher Candidate'!G:G,{"True"})-COUNTIF('Teacher Candidate'!AX:AX,{"N/A or Not Included"})</f>
        <v>45</v>
      </c>
      <c r="H62" s="19">
        <f t="shared" si="26"/>
        <v>0.93333333333333335</v>
      </c>
      <c r="J62" s="2"/>
      <c r="S62" s="106"/>
      <c r="T62" s="106"/>
      <c r="U62" s="39"/>
      <c r="V62" s="39"/>
      <c r="W62" s="3"/>
      <c r="X62" s="39"/>
      <c r="Y62" s="39"/>
      <c r="Z62" s="3"/>
    </row>
    <row r="63" spans="1:26" x14ac:dyDescent="0.2">
      <c r="A63" s="29"/>
      <c r="B63" s="43" t="s">
        <v>81</v>
      </c>
      <c r="C63" s="3">
        <v>2225</v>
      </c>
      <c r="D63" s="3">
        <v>2616</v>
      </c>
      <c r="E63" s="44">
        <v>0.85053516819571862</v>
      </c>
      <c r="F63" s="3" cm="1">
        <f t="array" ref="F63">SUM(COUNTIFS('Teacher Candidate'!AY:AY,{"To a moderate extent","To a great extent"},'Teacher Candidate'!G:G,{"True"}))</f>
        <v>41</v>
      </c>
      <c r="G63" s="3" cm="1">
        <f t="array" ref="G63">COUNTIF('Teacher Candidate'!G:G,{"True"})-COUNTIF('Teacher Candidate'!AY:AY,{"N/A or Not Included"})</f>
        <v>45</v>
      </c>
      <c r="H63" s="23">
        <f t="shared" si="26"/>
        <v>0.91111111111111109</v>
      </c>
      <c r="J63" s="2"/>
      <c r="S63" s="2"/>
      <c r="T63" s="21"/>
      <c r="U63" s="3"/>
      <c r="V63" s="3"/>
      <c r="W63" s="22"/>
      <c r="X63" s="3"/>
      <c r="Y63" s="3"/>
      <c r="Z63" s="22"/>
    </row>
    <row r="64" spans="1:26" x14ac:dyDescent="0.2">
      <c r="A64" s="29"/>
      <c r="B64" s="46" t="s">
        <v>82</v>
      </c>
      <c r="C64" s="68">
        <v>2366</v>
      </c>
      <c r="D64" s="68">
        <v>2642</v>
      </c>
      <c r="E64" s="69">
        <v>0.89553368660105981</v>
      </c>
      <c r="F64" s="68" cm="1">
        <f t="array" ref="F64">SUM(COUNTIFS('Teacher Candidate'!AZ:AZ,{"To a moderate extent","To a great extent"},'Teacher Candidate'!G:G,{"True"}))</f>
        <v>44</v>
      </c>
      <c r="G64" s="17" cm="1">
        <f t="array" ref="G64">COUNTIF('Teacher Candidate'!G:G,{"True"})-COUNTIF('Teacher Candidate'!AZ:AZ,{"N/A or Not Included"})</f>
        <v>45</v>
      </c>
      <c r="H64" s="19">
        <f t="shared" si="26"/>
        <v>0.97777777777777775</v>
      </c>
      <c r="J64" s="2"/>
      <c r="S64" s="2"/>
      <c r="T64" s="21"/>
      <c r="U64" s="3"/>
      <c r="V64" s="3"/>
      <c r="W64" s="22"/>
      <c r="X64" s="3"/>
      <c r="Y64" s="3"/>
      <c r="Z64" s="22"/>
    </row>
    <row r="65" spans="1:26" x14ac:dyDescent="0.2">
      <c r="A65" s="29"/>
      <c r="B65" s="43" t="s">
        <v>83</v>
      </c>
      <c r="C65" s="3">
        <v>2672</v>
      </c>
      <c r="D65" s="3">
        <v>2703</v>
      </c>
      <c r="E65" s="44">
        <v>0.98853126156122828</v>
      </c>
      <c r="F65" s="3" cm="1">
        <f t="array" ref="F65">SUM(COUNTIFS('Teacher Candidate'!BA:BA,{"To a moderate extent","To a great extent"},'Teacher Candidate'!G:G,{"True"}))</f>
        <v>45</v>
      </c>
      <c r="G65" s="3" cm="1">
        <f t="array" ref="G65">COUNTIF('Teacher Candidate'!G:G,{"True"})-COUNTIF('Teacher Candidate'!BA:BA,{"N/A or Not Included"})</f>
        <v>45</v>
      </c>
      <c r="H65" s="23">
        <f t="shared" si="26"/>
        <v>1</v>
      </c>
      <c r="J65" s="2"/>
      <c r="S65" s="2"/>
      <c r="T65" s="21"/>
      <c r="U65" s="3"/>
      <c r="V65" s="3"/>
      <c r="W65" s="22"/>
      <c r="X65" s="3"/>
      <c r="Y65" s="3"/>
      <c r="Z65" s="22"/>
    </row>
    <row r="66" spans="1:26" x14ac:dyDescent="0.2">
      <c r="A66" s="29"/>
      <c r="B66" s="46" t="s">
        <v>84</v>
      </c>
      <c r="C66" s="17">
        <v>2605</v>
      </c>
      <c r="D66" s="17">
        <v>2705</v>
      </c>
      <c r="E66" s="47">
        <v>0.9630314232902033</v>
      </c>
      <c r="F66" s="17" cm="1">
        <f t="array" ref="F66">SUM(COUNTIFS('Teacher Candidate'!BB:BB,{"To a moderate extent","To a great extent"},'Teacher Candidate'!G:G,{"True"}))</f>
        <v>43</v>
      </c>
      <c r="G66" s="17" cm="1">
        <f t="array" ref="G66">COUNTIF('Teacher Candidate'!G:G,{"True"})-COUNTIF('Teacher Candidate'!BB:BB,{"N/A or Not Included"})</f>
        <v>45</v>
      </c>
      <c r="H66" s="19">
        <f t="shared" si="26"/>
        <v>0.9555555555555556</v>
      </c>
      <c r="J66" s="2"/>
      <c r="S66" s="2"/>
      <c r="T66" s="21"/>
      <c r="U66" s="3"/>
      <c r="V66" s="3"/>
      <c r="W66" s="22"/>
      <c r="X66" s="3"/>
      <c r="Y66" s="3"/>
      <c r="Z66" s="22"/>
    </row>
    <row r="67" spans="1:26" x14ac:dyDescent="0.2">
      <c r="A67" s="70"/>
      <c r="B67" s="43" t="s">
        <v>85</v>
      </c>
      <c r="C67" s="3">
        <v>2475</v>
      </c>
      <c r="D67" s="3">
        <v>2700</v>
      </c>
      <c r="E67" s="44">
        <v>0.91666666666666663</v>
      </c>
      <c r="F67" s="3" cm="1">
        <f t="array" ref="F67">SUM(COUNTIFS('Teacher Candidate'!BC:BC,{"To a moderate extent","To a great extent"},'Teacher Candidate'!G:G,{"True"}))</f>
        <v>41</v>
      </c>
      <c r="G67" s="3" cm="1">
        <f t="array" ref="G67">COUNTIF('Teacher Candidate'!G:G,{"True"})-COUNTIF('Teacher Candidate'!BC:BC,{"N/A or Not Included"})</f>
        <v>45</v>
      </c>
      <c r="H67" s="23">
        <f t="shared" si="26"/>
        <v>0.91111111111111109</v>
      </c>
      <c r="J67" s="2"/>
      <c r="T67" s="21"/>
      <c r="U67" s="3"/>
      <c r="V67" s="3"/>
      <c r="W67" s="22"/>
      <c r="X67" s="3"/>
      <c r="Y67" s="3"/>
      <c r="Z67" s="22"/>
    </row>
    <row r="68" spans="1:26" x14ac:dyDescent="0.2">
      <c r="A68" s="40" t="s">
        <v>73</v>
      </c>
      <c r="B68" s="41"/>
      <c r="C68" s="41"/>
      <c r="D68" s="41"/>
      <c r="E68" s="41"/>
      <c r="F68" s="41"/>
      <c r="G68" s="41"/>
      <c r="H68" s="42"/>
      <c r="J68" s="2"/>
      <c r="S68" s="2"/>
      <c r="T68" s="21"/>
      <c r="U68" s="3"/>
      <c r="V68" s="3"/>
      <c r="W68" s="22"/>
      <c r="X68" s="3"/>
      <c r="Y68" s="3"/>
      <c r="Z68" s="22"/>
    </row>
    <row r="69" spans="1:26" x14ac:dyDescent="0.2">
      <c r="A69" s="30"/>
      <c r="B69" s="65" t="s">
        <v>86</v>
      </c>
      <c r="C69" s="10">
        <v>2678</v>
      </c>
      <c r="D69" s="10">
        <v>2706</v>
      </c>
      <c r="E69" s="71">
        <v>0.98965262379896524</v>
      </c>
      <c r="F69" s="10" cm="1">
        <f t="array" ref="F69">SUM(COUNTIFS('Teacher Candidate'!BH:BH,{"To a moderate extent","To a great extent"},'Teacher Candidate'!G:G,{"True"}))</f>
        <v>45</v>
      </c>
      <c r="G69" s="10">
        <f>G20</f>
        <v>45</v>
      </c>
      <c r="H69" s="72">
        <f t="shared" ref="H69" si="27">F69/G69</f>
        <v>1</v>
      </c>
      <c r="J69" s="2"/>
      <c r="S69" s="2"/>
      <c r="T69" s="21"/>
      <c r="U69" s="3"/>
      <c r="V69" s="3"/>
      <c r="W69" s="22"/>
      <c r="X69" s="3"/>
      <c r="Y69" s="3"/>
      <c r="Z69" s="22"/>
    </row>
    <row r="70" spans="1:26" x14ac:dyDescent="0.2">
      <c r="A70" s="103" t="s">
        <v>77</v>
      </c>
      <c r="B70" s="104"/>
      <c r="C70" s="101">
        <f>D69/3197</f>
        <v>0.84641851736002505</v>
      </c>
      <c r="D70" s="101"/>
      <c r="E70" s="101"/>
      <c r="F70" s="102">
        <f>G69/45</f>
        <v>1</v>
      </c>
      <c r="G70" s="102"/>
      <c r="H70" s="102"/>
    </row>
    <row r="71" spans="1:26" x14ac:dyDescent="0.2">
      <c r="A71" s="2" t="s">
        <v>87</v>
      </c>
    </row>
    <row r="72" spans="1:26" ht="15" customHeight="1" x14ac:dyDescent="0.2">
      <c r="L72" s="105"/>
      <c r="M72" s="105"/>
      <c r="N72" s="44"/>
      <c r="U72" s="105"/>
      <c r="V72" s="105"/>
      <c r="W72" s="44"/>
    </row>
    <row r="73" spans="1:26" x14ac:dyDescent="0.2">
      <c r="L73" s="105"/>
      <c r="M73" s="105"/>
      <c r="N73" s="73"/>
      <c r="U73" s="105"/>
      <c r="V73" s="105"/>
      <c r="W73" s="73"/>
    </row>
    <row r="74" spans="1:26" x14ac:dyDescent="0.2">
      <c r="K74" s="21"/>
      <c r="L74" s="3"/>
      <c r="M74" s="3"/>
      <c r="N74" s="27"/>
      <c r="T74" s="21"/>
      <c r="U74" s="3"/>
      <c r="V74" s="3"/>
      <c r="W74" s="22"/>
    </row>
    <row r="75" spans="1:26" x14ac:dyDescent="0.2">
      <c r="K75" s="21"/>
      <c r="L75" s="3"/>
      <c r="M75" s="3"/>
      <c r="N75" s="27"/>
      <c r="T75" s="21"/>
      <c r="U75" s="3"/>
      <c r="V75" s="3"/>
      <c r="W75" s="22"/>
    </row>
    <row r="76" spans="1:26" x14ac:dyDescent="0.2">
      <c r="K76" s="21"/>
      <c r="L76" s="3"/>
      <c r="M76" s="3"/>
      <c r="N76" s="27"/>
      <c r="T76" s="21"/>
      <c r="U76" s="3"/>
      <c r="V76" s="3"/>
      <c r="W76" s="22"/>
    </row>
    <row r="77" spans="1:26" x14ac:dyDescent="0.2">
      <c r="K77" s="21"/>
      <c r="L77" s="3"/>
      <c r="M77" s="3"/>
      <c r="N77" s="27"/>
      <c r="T77" s="21"/>
      <c r="U77" s="3"/>
      <c r="V77" s="3"/>
      <c r="W77" s="22"/>
    </row>
    <row r="78" spans="1:26" x14ac:dyDescent="0.2">
      <c r="K78" s="21"/>
      <c r="L78" s="3"/>
      <c r="M78" s="3"/>
      <c r="N78" s="27"/>
      <c r="T78" s="21"/>
      <c r="U78" s="3"/>
      <c r="V78" s="3"/>
      <c r="W78" s="22"/>
    </row>
    <row r="79" spans="1:26" x14ac:dyDescent="0.2">
      <c r="K79" s="21"/>
      <c r="L79" s="3"/>
      <c r="M79" s="3"/>
      <c r="N79" s="27"/>
      <c r="T79" s="21"/>
      <c r="U79" s="3"/>
      <c r="V79" s="3"/>
      <c r="W79" s="27"/>
    </row>
    <row r="80" spans="1:26" x14ac:dyDescent="0.2">
      <c r="K80" s="21"/>
      <c r="L80" s="3"/>
      <c r="M80" s="3"/>
      <c r="N80" s="27"/>
      <c r="T80" s="21"/>
      <c r="U80" s="3"/>
      <c r="V80" s="3"/>
      <c r="W80" s="27"/>
    </row>
    <row r="81" spans="11:23" x14ac:dyDescent="0.2">
      <c r="K81" s="21"/>
      <c r="L81" s="3"/>
      <c r="M81" s="3"/>
      <c r="N81" s="27"/>
      <c r="T81" s="21"/>
      <c r="U81" s="3"/>
      <c r="V81" s="3"/>
      <c r="W81" s="27"/>
    </row>
  </sheetData>
  <mergeCells count="40">
    <mergeCell ref="C70:E70"/>
    <mergeCell ref="F70:H70"/>
    <mergeCell ref="A70:B70"/>
    <mergeCell ref="J59:K59"/>
    <mergeCell ref="L72:L73"/>
    <mergeCell ref="M72:M73"/>
    <mergeCell ref="U72:U73"/>
    <mergeCell ref="V72:V73"/>
    <mergeCell ref="S61:T62"/>
    <mergeCell ref="U61:W61"/>
    <mergeCell ref="K17:K18"/>
    <mergeCell ref="L17:N17"/>
    <mergeCell ref="O17:Q17"/>
    <mergeCell ref="X61:Z61"/>
    <mergeCell ref="S17:S18"/>
    <mergeCell ref="T17:T18"/>
    <mergeCell ref="U17:W17"/>
    <mergeCell ref="X17:Z17"/>
    <mergeCell ref="L59:N59"/>
    <mergeCell ref="O59:Q59"/>
    <mergeCell ref="S59:T59"/>
    <mergeCell ref="U59:W59"/>
    <mergeCell ref="X59:Z59"/>
    <mergeCell ref="A17:A18"/>
    <mergeCell ref="B17:B18"/>
    <mergeCell ref="C17:E17"/>
    <mergeCell ref="F17:H17"/>
    <mergeCell ref="J17:J18"/>
    <mergeCell ref="A1:H3"/>
    <mergeCell ref="J1:Q3"/>
    <mergeCell ref="S1:Z3"/>
    <mergeCell ref="A5:B6"/>
    <mergeCell ref="C5:E5"/>
    <mergeCell ref="F5:H5"/>
    <mergeCell ref="J5:K6"/>
    <mergeCell ref="L5:N5"/>
    <mergeCell ref="O5:Q5"/>
    <mergeCell ref="S5:T6"/>
    <mergeCell ref="U5:W5"/>
    <mergeCell ref="X5:Z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A1F10-186A-4641-894F-712AE4B74156}">
  <dimension ref="B2:M17"/>
  <sheetViews>
    <sheetView zoomScale="210" zoomScaleNormal="210" workbookViewId="0">
      <selection activeCell="A3" sqref="A3:H17"/>
    </sheetView>
  </sheetViews>
  <sheetFormatPr baseColWidth="10" defaultColWidth="9.1640625" defaultRowHeight="15" x14ac:dyDescent="0.2"/>
  <cols>
    <col min="1" max="1" width="9.1640625" style="2"/>
    <col min="2" max="2" width="26.6640625" style="2" bestFit="1" customWidth="1"/>
    <col min="3" max="9" width="9.1640625" style="2"/>
    <col min="10" max="10" width="11.5" style="2" bestFit="1" customWidth="1"/>
    <col min="11" max="16384" width="9.1640625" style="2"/>
  </cols>
  <sheetData>
    <row r="2" spans="2:13" x14ac:dyDescent="0.2">
      <c r="B2" s="107"/>
      <c r="C2" s="107"/>
      <c r="D2" s="107"/>
      <c r="E2" s="107"/>
      <c r="F2" s="107"/>
      <c r="G2" s="107"/>
      <c r="H2" s="107"/>
    </row>
    <row r="3" spans="2:13" x14ac:dyDescent="0.2">
      <c r="B3" s="108" t="s">
        <v>88</v>
      </c>
      <c r="C3" s="110" t="s">
        <v>4</v>
      </c>
      <c r="D3" s="110"/>
      <c r="E3" s="110"/>
      <c r="F3" s="110" t="str">
        <f>Summary!F5</f>
        <v>Cornerstone University</v>
      </c>
      <c r="G3" s="110"/>
      <c r="H3" s="110"/>
      <c r="M3" s="21"/>
    </row>
    <row r="4" spans="2:13" ht="16" x14ac:dyDescent="0.2">
      <c r="B4" s="109"/>
      <c r="C4" s="9" t="s">
        <v>89</v>
      </c>
      <c r="D4" s="9" t="s">
        <v>6</v>
      </c>
      <c r="E4" s="10" t="s">
        <v>7</v>
      </c>
      <c r="F4" s="9" t="s">
        <v>89</v>
      </c>
      <c r="G4" s="9" t="s">
        <v>6</v>
      </c>
      <c r="H4" s="10" t="s">
        <v>7</v>
      </c>
    </row>
    <row r="5" spans="2:13" x14ac:dyDescent="0.2">
      <c r="B5" s="12" t="s">
        <v>90</v>
      </c>
      <c r="C5" s="8">
        <v>102436</v>
      </c>
      <c r="D5" s="8">
        <v>110768</v>
      </c>
      <c r="E5" s="13">
        <v>0.92477971977466411</v>
      </c>
      <c r="F5" s="8">
        <f>SUM(Summary!F7:F11,Summary!F13)</f>
        <v>1752</v>
      </c>
      <c r="G5" s="8">
        <f>SUM(Summary!G7:G11,Summary!G13)</f>
        <v>1845</v>
      </c>
      <c r="H5" s="13">
        <f>F5/G5</f>
        <v>0.94959349593495934</v>
      </c>
    </row>
    <row r="6" spans="2:13" x14ac:dyDescent="0.2">
      <c r="B6" s="21" t="s">
        <v>14</v>
      </c>
      <c r="C6" s="3">
        <v>4860</v>
      </c>
      <c r="D6" s="3">
        <v>5412</v>
      </c>
      <c r="E6" s="22">
        <v>0.89800443458980039</v>
      </c>
      <c r="F6" s="3">
        <f>Summary!F12</f>
        <v>88</v>
      </c>
      <c r="G6" s="3">
        <f>Summary!G12</f>
        <v>90</v>
      </c>
      <c r="H6" s="22">
        <f>F6/G6</f>
        <v>0.97777777777777775</v>
      </c>
    </row>
    <row r="7" spans="2:13" x14ac:dyDescent="0.2">
      <c r="B7" s="21" t="s">
        <v>91</v>
      </c>
      <c r="C7" s="3" t="s">
        <v>92</v>
      </c>
      <c r="D7" s="3" t="s">
        <v>92</v>
      </c>
      <c r="E7" s="22">
        <v>0.93388749226833379</v>
      </c>
      <c r="F7" s="3" t="s">
        <v>92</v>
      </c>
      <c r="G7" s="3" t="s">
        <v>92</v>
      </c>
      <c r="H7" s="22">
        <f>(SUM(Summary!X7:X11)/SUM(Summary!Y7:Y11)+SUM(Summary!O7:O11)/SUM(Summary!P7:P11))/2</f>
        <v>0.91456228956228958</v>
      </c>
      <c r="J7" s="77"/>
    </row>
    <row r="8" spans="2:13" x14ac:dyDescent="0.2">
      <c r="B8" s="21" t="s">
        <v>93</v>
      </c>
      <c r="C8" s="3" t="s">
        <v>92</v>
      </c>
      <c r="D8" s="3" t="s">
        <v>92</v>
      </c>
      <c r="E8" s="22">
        <v>0.97989645715374951</v>
      </c>
      <c r="F8" s="3" t="s">
        <v>92</v>
      </c>
      <c r="G8" s="3" t="s">
        <v>92</v>
      </c>
      <c r="H8" s="22">
        <f>(Summary!H14+Summary!Q13+Summary!Z13)/3</f>
        <v>1</v>
      </c>
    </row>
    <row r="9" spans="2:13" x14ac:dyDescent="0.2">
      <c r="B9" s="31" t="s">
        <v>15</v>
      </c>
      <c r="C9" s="81" t="s">
        <v>92</v>
      </c>
      <c r="D9" s="81" t="s">
        <v>92</v>
      </c>
      <c r="E9" s="32">
        <v>0.9104914333526628</v>
      </c>
      <c r="F9" s="81" t="s">
        <v>92</v>
      </c>
      <c r="G9" s="81" t="s">
        <v>92</v>
      </c>
      <c r="H9" s="32">
        <f>(Summary!Q12+Summary!Z12)/2</f>
        <v>0.93863636363636371</v>
      </c>
    </row>
    <row r="10" spans="2:13" x14ac:dyDescent="0.2">
      <c r="B10" s="2" t="s">
        <v>94</v>
      </c>
    </row>
    <row r="11" spans="2:13" x14ac:dyDescent="0.2">
      <c r="B11" s="2" t="s">
        <v>95</v>
      </c>
      <c r="E11" s="27">
        <f>Summary!C70</f>
        <v>0.84641851736002505</v>
      </c>
      <c r="H11" s="27">
        <f>Summary!F70</f>
        <v>1</v>
      </c>
    </row>
    <row r="12" spans="2:13" x14ac:dyDescent="0.2">
      <c r="B12" s="2" t="s">
        <v>96</v>
      </c>
      <c r="E12" s="27">
        <f>Summary!L59</f>
        <v>0.93775414451047856</v>
      </c>
      <c r="H12" s="27">
        <f>Summary!O59</f>
        <v>1</v>
      </c>
    </row>
    <row r="13" spans="2:13" x14ac:dyDescent="0.2">
      <c r="B13" s="2" t="s">
        <v>97</v>
      </c>
      <c r="E13" s="27">
        <f>Summary!U59</f>
        <v>0.8267937219730942</v>
      </c>
      <c r="H13" s="27">
        <f>Summary!X59</f>
        <v>0.88</v>
      </c>
    </row>
    <row r="14" spans="2:13" x14ac:dyDescent="0.2">
      <c r="B14" s="111" t="s">
        <v>98</v>
      </c>
      <c r="C14" s="111"/>
      <c r="D14" s="111"/>
      <c r="E14" s="111"/>
      <c r="F14" s="111"/>
      <c r="G14" s="111"/>
      <c r="H14" s="111"/>
    </row>
    <row r="15" spans="2:13" x14ac:dyDescent="0.2">
      <c r="B15" s="111"/>
      <c r="C15" s="111"/>
      <c r="D15" s="111"/>
      <c r="E15" s="111"/>
      <c r="F15" s="111"/>
      <c r="G15" s="111"/>
      <c r="H15" s="111"/>
    </row>
    <row r="16" spans="2:13" x14ac:dyDescent="0.2">
      <c r="B16" s="111"/>
      <c r="C16" s="111"/>
      <c r="D16" s="111"/>
      <c r="E16" s="111"/>
      <c r="F16" s="111"/>
      <c r="G16" s="111"/>
      <c r="H16" s="111"/>
    </row>
    <row r="17" spans="2:8" x14ac:dyDescent="0.2">
      <c r="B17" s="111"/>
      <c r="C17" s="111"/>
      <c r="D17" s="111"/>
      <c r="E17" s="111"/>
      <c r="F17" s="111"/>
      <c r="G17" s="111"/>
      <c r="H17" s="111"/>
    </row>
  </sheetData>
  <mergeCells count="5">
    <mergeCell ref="B2:H2"/>
    <mergeCell ref="B3:B4"/>
    <mergeCell ref="C3:E3"/>
    <mergeCell ref="F3:H3"/>
    <mergeCell ref="B14:H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33"/>
  <sheetViews>
    <sheetView topLeftCell="G1" workbookViewId="0">
      <pane ySplit="1" topLeftCell="A11" activePane="bottomLeft" state="frozen"/>
      <selection activeCell="AG1" sqref="AG1"/>
      <selection pane="bottomLeft"/>
    </sheetView>
  </sheetViews>
  <sheetFormatPr baseColWidth="10" defaultColWidth="25.6640625" defaultRowHeight="15" x14ac:dyDescent="0.2"/>
  <cols>
    <col min="1" max="1" width="31.1640625" style="76" bestFit="1" customWidth="1"/>
    <col min="2" max="2" width="20.1640625" style="76" customWidth="1"/>
    <col min="3" max="3" width="13.83203125" style="1" customWidth="1"/>
    <col min="4" max="4" width="13.83203125" style="76" customWidth="1"/>
    <col min="5" max="16384" width="25.6640625" style="76"/>
  </cols>
  <sheetData>
    <row r="1" spans="1:54" ht="30" x14ac:dyDescent="0.2">
      <c r="A1" s="92" t="s">
        <v>117</v>
      </c>
      <c r="B1" s="93" t="s">
        <v>99</v>
      </c>
      <c r="C1" s="93" t="s">
        <v>100</v>
      </c>
      <c r="D1" s="87" t="s">
        <v>593</v>
      </c>
      <c r="E1" s="91" t="s">
        <v>102</v>
      </c>
      <c r="F1" s="89" t="s">
        <v>103</v>
      </c>
      <c r="G1" s="89" t="s">
        <v>104</v>
      </c>
      <c r="H1" s="89" t="s">
        <v>105</v>
      </c>
      <c r="I1" s="89" t="s">
        <v>106</v>
      </c>
      <c r="J1" s="90" t="s">
        <v>107</v>
      </c>
      <c r="K1" s="118" t="s">
        <v>108</v>
      </c>
      <c r="L1" s="119"/>
      <c r="M1" s="119"/>
      <c r="N1" s="119"/>
      <c r="O1" s="119"/>
      <c r="P1" s="119"/>
      <c r="Q1" s="119"/>
      <c r="R1" s="119"/>
      <c r="S1" s="119"/>
      <c r="T1" s="119"/>
      <c r="U1" s="120"/>
      <c r="V1" s="121" t="s">
        <v>109</v>
      </c>
      <c r="W1" s="122"/>
      <c r="X1" s="122"/>
      <c r="Y1" s="122"/>
      <c r="Z1" s="122"/>
      <c r="AA1" s="122"/>
      <c r="AB1" s="122"/>
      <c r="AC1" s="122"/>
      <c r="AD1" s="122"/>
      <c r="AE1" s="122"/>
      <c r="AF1" s="123"/>
      <c r="AG1" s="112" t="s">
        <v>110</v>
      </c>
      <c r="AH1" s="113"/>
      <c r="AI1" s="113"/>
      <c r="AJ1" s="113"/>
      <c r="AK1" s="113"/>
      <c r="AL1" s="113"/>
      <c r="AM1" s="113"/>
      <c r="AN1" s="113"/>
      <c r="AO1" s="113"/>
      <c r="AP1" s="113"/>
      <c r="AQ1" s="114"/>
      <c r="AR1" s="115" t="s">
        <v>111</v>
      </c>
      <c r="AS1" s="116"/>
      <c r="AT1" s="116"/>
      <c r="AU1" s="116"/>
      <c r="AV1" s="116"/>
      <c r="AW1" s="116"/>
      <c r="AX1" s="116"/>
      <c r="AY1" s="116"/>
      <c r="AZ1" s="116"/>
      <c r="BA1" s="116"/>
      <c r="BB1" s="117"/>
    </row>
    <row r="2" spans="1:54" x14ac:dyDescent="0.2">
      <c r="A2" s="2" t="s">
        <v>116</v>
      </c>
      <c r="B2" s="2" t="s">
        <v>429</v>
      </c>
      <c r="C2" s="76">
        <v>640467</v>
      </c>
      <c r="D2" s="2" t="s">
        <v>403</v>
      </c>
      <c r="E2" s="2" t="s">
        <v>601</v>
      </c>
      <c r="F2" s="2" t="s">
        <v>112</v>
      </c>
      <c r="G2" s="2" t="s">
        <v>113</v>
      </c>
      <c r="H2" s="2" t="s">
        <v>113</v>
      </c>
      <c r="I2" s="2" t="s">
        <v>113</v>
      </c>
      <c r="J2" s="2" t="s">
        <v>113</v>
      </c>
      <c r="K2" s="2" t="s">
        <v>594</v>
      </c>
      <c r="L2" s="2" t="s">
        <v>596</v>
      </c>
      <c r="M2" s="2" t="s">
        <v>601</v>
      </c>
      <c r="N2" s="2" t="s">
        <v>113</v>
      </c>
      <c r="O2" s="2" t="s">
        <v>113</v>
      </c>
      <c r="P2" s="2" t="s">
        <v>114</v>
      </c>
      <c r="Q2" s="2" t="s">
        <v>112</v>
      </c>
      <c r="R2" s="2" t="s">
        <v>112</v>
      </c>
      <c r="S2" s="2" t="s">
        <v>112</v>
      </c>
      <c r="T2" s="2" t="s">
        <v>113</v>
      </c>
      <c r="U2" s="2" t="s">
        <v>113</v>
      </c>
      <c r="V2" s="2" t="s">
        <v>594</v>
      </c>
      <c r="W2" s="2" t="s">
        <v>596</v>
      </c>
      <c r="X2" s="2" t="s">
        <v>601</v>
      </c>
      <c r="Y2" s="2" t="s">
        <v>113</v>
      </c>
      <c r="Z2" s="2" t="s">
        <v>113</v>
      </c>
      <c r="AA2" s="2" t="s">
        <v>114</v>
      </c>
      <c r="AB2" s="2" t="s">
        <v>112</v>
      </c>
      <c r="AC2" s="2" t="s">
        <v>112</v>
      </c>
      <c r="AD2" s="2" t="s">
        <v>112</v>
      </c>
      <c r="AE2" s="2" t="s">
        <v>113</v>
      </c>
      <c r="AF2" s="2" t="s">
        <v>113</v>
      </c>
      <c r="AG2" s="2" t="s">
        <v>594</v>
      </c>
      <c r="AH2" s="2" t="s">
        <v>596</v>
      </c>
      <c r="AI2" s="2" t="s">
        <v>601</v>
      </c>
      <c r="AJ2" s="2" t="s">
        <v>113</v>
      </c>
      <c r="AK2" s="2" t="s">
        <v>113</v>
      </c>
      <c r="AL2" s="2" t="s">
        <v>114</v>
      </c>
      <c r="AM2" s="2" t="s">
        <v>112</v>
      </c>
      <c r="AN2" s="2" t="s">
        <v>112</v>
      </c>
      <c r="AO2" s="2" t="s">
        <v>112</v>
      </c>
      <c r="AP2" s="2" t="s">
        <v>113</v>
      </c>
      <c r="AQ2" s="2" t="s">
        <v>113</v>
      </c>
      <c r="AR2" s="2" t="s">
        <v>112</v>
      </c>
      <c r="AS2" s="2" t="s">
        <v>112</v>
      </c>
      <c r="AT2" s="2" t="s">
        <v>112</v>
      </c>
      <c r="AU2" s="2" t="s">
        <v>112</v>
      </c>
      <c r="AV2" s="2" t="s">
        <v>112</v>
      </c>
      <c r="AW2" s="2" t="s">
        <v>112</v>
      </c>
      <c r="AX2" s="2" t="s">
        <v>112</v>
      </c>
      <c r="AY2" s="2" t="s">
        <v>112</v>
      </c>
      <c r="AZ2" s="2" t="s">
        <v>112</v>
      </c>
      <c r="BA2" s="2" t="s">
        <v>112</v>
      </c>
      <c r="BB2" s="2" t="s">
        <v>112</v>
      </c>
    </row>
    <row r="3" spans="1:54" x14ac:dyDescent="0.2">
      <c r="A3" s="2" t="s">
        <v>116</v>
      </c>
      <c r="B3" s="2" t="s">
        <v>430</v>
      </c>
      <c r="C3" s="76">
        <v>636418</v>
      </c>
      <c r="D3" s="2" t="s">
        <v>403</v>
      </c>
      <c r="E3" s="2" t="s">
        <v>603</v>
      </c>
      <c r="F3" s="2" t="s">
        <v>112</v>
      </c>
      <c r="G3" s="2" t="s">
        <v>113</v>
      </c>
      <c r="H3" s="2" t="s">
        <v>113</v>
      </c>
      <c r="I3" s="2" t="s">
        <v>113</v>
      </c>
      <c r="J3" s="2" t="s">
        <v>113</v>
      </c>
      <c r="K3" s="2" t="s">
        <v>594</v>
      </c>
      <c r="L3" s="2" t="s">
        <v>597</v>
      </c>
      <c r="M3" s="2" t="s">
        <v>603</v>
      </c>
      <c r="N3" s="2" t="s">
        <v>113</v>
      </c>
      <c r="O3" s="2" t="s">
        <v>113</v>
      </c>
      <c r="P3" s="2" t="s">
        <v>114</v>
      </c>
      <c r="Q3" s="2" t="s">
        <v>112</v>
      </c>
      <c r="R3" s="2" t="s">
        <v>112</v>
      </c>
      <c r="S3" s="2" t="s">
        <v>112</v>
      </c>
      <c r="T3" s="2" t="s">
        <v>113</v>
      </c>
      <c r="U3" s="2" t="s">
        <v>113</v>
      </c>
      <c r="V3" s="2" t="s">
        <v>594</v>
      </c>
      <c r="W3" s="2" t="s">
        <v>597</v>
      </c>
      <c r="X3" s="2" t="s">
        <v>603</v>
      </c>
      <c r="Y3" s="2" t="s">
        <v>113</v>
      </c>
      <c r="Z3" s="2" t="s">
        <v>113</v>
      </c>
      <c r="AA3" s="2" t="s">
        <v>114</v>
      </c>
      <c r="AB3" s="2" t="s">
        <v>112</v>
      </c>
      <c r="AC3" s="2" t="s">
        <v>112</v>
      </c>
      <c r="AD3" s="2" t="s">
        <v>112</v>
      </c>
      <c r="AE3" s="2" t="s">
        <v>113</v>
      </c>
      <c r="AF3" s="2" t="s">
        <v>113</v>
      </c>
      <c r="AG3" s="2" t="s">
        <v>594</v>
      </c>
      <c r="AH3" s="2" t="s">
        <v>597</v>
      </c>
      <c r="AI3" s="2" t="s">
        <v>603</v>
      </c>
      <c r="AJ3" s="2" t="s">
        <v>113</v>
      </c>
      <c r="AK3" s="2" t="s">
        <v>113</v>
      </c>
      <c r="AL3" s="2" t="s">
        <v>114</v>
      </c>
      <c r="AM3" s="2" t="s">
        <v>112</v>
      </c>
      <c r="AN3" s="2" t="s">
        <v>112</v>
      </c>
      <c r="AO3" s="2" t="s">
        <v>112</v>
      </c>
      <c r="AP3" s="2" t="s">
        <v>113</v>
      </c>
      <c r="AQ3" s="2" t="s">
        <v>113</v>
      </c>
      <c r="AR3" s="2" t="s">
        <v>112</v>
      </c>
      <c r="AS3" s="2" t="s">
        <v>112</v>
      </c>
      <c r="AT3" s="2" t="s">
        <v>112</v>
      </c>
      <c r="AU3" s="2" t="s">
        <v>112</v>
      </c>
      <c r="AV3" s="2" t="s">
        <v>112</v>
      </c>
      <c r="AW3" s="2" t="s">
        <v>112</v>
      </c>
      <c r="AX3" s="2" t="s">
        <v>112</v>
      </c>
      <c r="AY3" s="2" t="s">
        <v>112</v>
      </c>
      <c r="AZ3" s="2" t="s">
        <v>112</v>
      </c>
      <c r="BA3" s="2" t="s">
        <v>112</v>
      </c>
      <c r="BB3" s="2" t="s">
        <v>112</v>
      </c>
    </row>
    <row r="4" spans="1:54" x14ac:dyDescent="0.2">
      <c r="A4" s="2" t="s">
        <v>116</v>
      </c>
      <c r="B4" s="2" t="s">
        <v>431</v>
      </c>
      <c r="C4" s="76">
        <v>642361</v>
      </c>
      <c r="D4" s="2" t="s">
        <v>403</v>
      </c>
      <c r="E4" s="2" t="s">
        <v>600</v>
      </c>
      <c r="F4" s="2" t="s">
        <v>112</v>
      </c>
      <c r="G4" s="2" t="s">
        <v>113</v>
      </c>
      <c r="H4" s="2" t="s">
        <v>113</v>
      </c>
      <c r="I4" s="2" t="s">
        <v>113</v>
      </c>
      <c r="J4" s="2" t="s">
        <v>113</v>
      </c>
      <c r="K4" s="2" t="s">
        <v>594</v>
      </c>
      <c r="L4" s="2" t="s">
        <v>595</v>
      </c>
      <c r="M4" s="2" t="s">
        <v>600</v>
      </c>
      <c r="N4" s="2" t="s">
        <v>113</v>
      </c>
      <c r="O4" s="2" t="s">
        <v>113</v>
      </c>
      <c r="P4" s="2" t="s">
        <v>114</v>
      </c>
      <c r="Q4" s="2" t="s">
        <v>112</v>
      </c>
      <c r="R4" s="2" t="s">
        <v>112</v>
      </c>
      <c r="S4" s="2" t="s">
        <v>112</v>
      </c>
      <c r="T4" s="2" t="s">
        <v>113</v>
      </c>
      <c r="U4" s="2" t="s">
        <v>113</v>
      </c>
      <c r="V4" s="2" t="s">
        <v>594</v>
      </c>
      <c r="W4" s="2" t="s">
        <v>595</v>
      </c>
      <c r="X4" s="2" t="s">
        <v>600</v>
      </c>
      <c r="Y4" s="2" t="s">
        <v>113</v>
      </c>
      <c r="Z4" s="2" t="s">
        <v>113</v>
      </c>
      <c r="AA4" s="2" t="s">
        <v>114</v>
      </c>
      <c r="AB4" s="2" t="s">
        <v>112</v>
      </c>
      <c r="AC4" s="2" t="s">
        <v>112</v>
      </c>
      <c r="AD4" s="2" t="s">
        <v>112</v>
      </c>
      <c r="AE4" s="2" t="s">
        <v>113</v>
      </c>
      <c r="AF4" s="2" t="s">
        <v>113</v>
      </c>
      <c r="AG4" s="2" t="s">
        <v>594</v>
      </c>
      <c r="AH4" s="2" t="s">
        <v>595</v>
      </c>
      <c r="AI4" s="2" t="s">
        <v>600</v>
      </c>
      <c r="AJ4" s="2" t="s">
        <v>113</v>
      </c>
      <c r="AK4" s="2" t="s">
        <v>113</v>
      </c>
      <c r="AL4" s="2" t="s">
        <v>114</v>
      </c>
      <c r="AM4" s="2" t="s">
        <v>112</v>
      </c>
      <c r="AN4" s="2" t="s">
        <v>112</v>
      </c>
      <c r="AO4" s="2" t="s">
        <v>112</v>
      </c>
      <c r="AP4" s="2" t="s">
        <v>113</v>
      </c>
      <c r="AQ4" s="2" t="s">
        <v>113</v>
      </c>
      <c r="AR4" s="2" t="s">
        <v>112</v>
      </c>
      <c r="AS4" s="2" t="s">
        <v>112</v>
      </c>
      <c r="AT4" s="2" t="s">
        <v>112</v>
      </c>
      <c r="AU4" s="2" t="s">
        <v>112</v>
      </c>
      <c r="AV4" s="2" t="s">
        <v>112</v>
      </c>
      <c r="AW4" s="2" t="s">
        <v>112</v>
      </c>
      <c r="AX4" s="2" t="s">
        <v>112</v>
      </c>
      <c r="AY4" s="2" t="s">
        <v>112</v>
      </c>
      <c r="AZ4" s="2" t="s">
        <v>112</v>
      </c>
      <c r="BA4" s="2" t="s">
        <v>112</v>
      </c>
      <c r="BB4" s="2" t="s">
        <v>112</v>
      </c>
    </row>
    <row r="5" spans="1:54" x14ac:dyDescent="0.2">
      <c r="A5" s="2" t="s">
        <v>116</v>
      </c>
      <c r="B5" s="2" t="s">
        <v>432</v>
      </c>
      <c r="C5" s="76">
        <v>642411</v>
      </c>
      <c r="D5" s="2" t="s">
        <v>403</v>
      </c>
      <c r="E5" s="2" t="s">
        <v>606</v>
      </c>
      <c r="F5" s="2" t="s">
        <v>112</v>
      </c>
      <c r="G5" s="2" t="s">
        <v>113</v>
      </c>
      <c r="H5" s="2" t="s">
        <v>113</v>
      </c>
      <c r="I5" s="2" t="s">
        <v>113</v>
      </c>
      <c r="J5" s="2" t="s">
        <v>113</v>
      </c>
      <c r="K5" s="2" t="s">
        <v>594</v>
      </c>
      <c r="L5" s="2" t="s">
        <v>596</v>
      </c>
      <c r="M5" s="2" t="s">
        <v>606</v>
      </c>
      <c r="N5" s="2" t="s">
        <v>113</v>
      </c>
      <c r="O5" s="2" t="s">
        <v>113</v>
      </c>
      <c r="P5" s="2" t="s">
        <v>114</v>
      </c>
      <c r="Q5" s="2" t="s">
        <v>112</v>
      </c>
      <c r="R5" s="2" t="s">
        <v>112</v>
      </c>
      <c r="S5" s="2" t="s">
        <v>112</v>
      </c>
      <c r="T5" s="2" t="s">
        <v>113</v>
      </c>
      <c r="U5" s="2" t="s">
        <v>113</v>
      </c>
      <c r="V5" s="2" t="s">
        <v>594</v>
      </c>
      <c r="W5" s="2" t="s">
        <v>596</v>
      </c>
      <c r="X5" s="2" t="s">
        <v>606</v>
      </c>
      <c r="Y5" s="2" t="s">
        <v>113</v>
      </c>
      <c r="Z5" s="2" t="s">
        <v>113</v>
      </c>
      <c r="AA5" s="2" t="s">
        <v>114</v>
      </c>
      <c r="AB5" s="2" t="s">
        <v>112</v>
      </c>
      <c r="AC5" s="2" t="s">
        <v>112</v>
      </c>
      <c r="AD5" s="2" t="s">
        <v>112</v>
      </c>
      <c r="AE5" s="2" t="s">
        <v>113</v>
      </c>
      <c r="AF5" s="2" t="s">
        <v>113</v>
      </c>
      <c r="AG5" s="2" t="s">
        <v>594</v>
      </c>
      <c r="AH5" s="2" t="s">
        <v>596</v>
      </c>
      <c r="AI5" s="2" t="s">
        <v>606</v>
      </c>
      <c r="AJ5" s="2" t="s">
        <v>113</v>
      </c>
      <c r="AK5" s="2" t="s">
        <v>113</v>
      </c>
      <c r="AL5" s="2" t="s">
        <v>114</v>
      </c>
      <c r="AM5" s="2" t="s">
        <v>112</v>
      </c>
      <c r="AN5" s="2" t="s">
        <v>112</v>
      </c>
      <c r="AO5" s="2" t="s">
        <v>112</v>
      </c>
      <c r="AP5" s="2" t="s">
        <v>113</v>
      </c>
      <c r="AQ5" s="2" t="s">
        <v>113</v>
      </c>
      <c r="AR5" s="2" t="s">
        <v>594</v>
      </c>
      <c r="AS5" s="2" t="s">
        <v>596</v>
      </c>
      <c r="AT5" s="2" t="s">
        <v>606</v>
      </c>
      <c r="AU5" s="2" t="s">
        <v>113</v>
      </c>
      <c r="AV5" s="2" t="s">
        <v>113</v>
      </c>
      <c r="AW5" s="2" t="s">
        <v>114</v>
      </c>
      <c r="AX5" s="2" t="s">
        <v>112</v>
      </c>
      <c r="AY5" s="2" t="s">
        <v>112</v>
      </c>
      <c r="AZ5" s="2" t="s">
        <v>112</v>
      </c>
      <c r="BA5" s="2" t="s">
        <v>113</v>
      </c>
      <c r="BB5" s="2" t="s">
        <v>113</v>
      </c>
    </row>
    <row r="6" spans="1:54" x14ac:dyDescent="0.2">
      <c r="A6" s="2" t="s">
        <v>116</v>
      </c>
      <c r="B6" s="2" t="s">
        <v>433</v>
      </c>
      <c r="C6" s="76">
        <v>636306</v>
      </c>
      <c r="D6" s="2" t="s">
        <v>403</v>
      </c>
      <c r="E6" s="2" t="s">
        <v>607</v>
      </c>
      <c r="F6" s="2" t="s">
        <v>112</v>
      </c>
      <c r="G6" s="2" t="s">
        <v>113</v>
      </c>
      <c r="H6" s="2" t="s">
        <v>113</v>
      </c>
      <c r="I6" s="2" t="s">
        <v>113</v>
      </c>
      <c r="J6" s="2" t="s">
        <v>113</v>
      </c>
      <c r="K6" s="2" t="s">
        <v>594</v>
      </c>
      <c r="L6" s="2" t="s">
        <v>595</v>
      </c>
      <c r="M6" s="2" t="s">
        <v>607</v>
      </c>
      <c r="N6" s="2" t="s">
        <v>113</v>
      </c>
      <c r="O6" s="2" t="s">
        <v>113</v>
      </c>
      <c r="P6" s="2" t="s">
        <v>114</v>
      </c>
      <c r="Q6" s="2" t="s">
        <v>112</v>
      </c>
      <c r="R6" s="2" t="s">
        <v>112</v>
      </c>
      <c r="S6" s="2" t="s">
        <v>112</v>
      </c>
      <c r="T6" s="2" t="s">
        <v>113</v>
      </c>
      <c r="U6" s="2" t="s">
        <v>113</v>
      </c>
      <c r="V6" s="2" t="s">
        <v>594</v>
      </c>
      <c r="W6" s="2" t="s">
        <v>595</v>
      </c>
      <c r="X6" s="2" t="s">
        <v>607</v>
      </c>
      <c r="Y6" s="2" t="s">
        <v>113</v>
      </c>
      <c r="Z6" s="2" t="s">
        <v>113</v>
      </c>
      <c r="AA6" s="2" t="s">
        <v>114</v>
      </c>
      <c r="AB6" s="2" t="s">
        <v>112</v>
      </c>
      <c r="AC6" s="2" t="s">
        <v>112</v>
      </c>
      <c r="AD6" s="2" t="s">
        <v>112</v>
      </c>
      <c r="AE6" s="2" t="s">
        <v>113</v>
      </c>
      <c r="AF6" s="2" t="s">
        <v>113</v>
      </c>
      <c r="AG6" s="2" t="s">
        <v>594</v>
      </c>
      <c r="AH6" s="2" t="s">
        <v>595</v>
      </c>
      <c r="AI6" s="2" t="s">
        <v>607</v>
      </c>
      <c r="AJ6" s="2" t="s">
        <v>113</v>
      </c>
      <c r="AK6" s="2" t="s">
        <v>113</v>
      </c>
      <c r="AL6" s="2" t="s">
        <v>114</v>
      </c>
      <c r="AM6" s="2" t="s">
        <v>112</v>
      </c>
      <c r="AN6" s="2" t="s">
        <v>112</v>
      </c>
      <c r="AO6" s="2" t="s">
        <v>112</v>
      </c>
      <c r="AP6" s="2" t="s">
        <v>113</v>
      </c>
      <c r="AQ6" s="2" t="s">
        <v>113</v>
      </c>
      <c r="AR6" s="2" t="s">
        <v>112</v>
      </c>
      <c r="AS6" s="2" t="s">
        <v>112</v>
      </c>
      <c r="AT6" s="2" t="s">
        <v>112</v>
      </c>
      <c r="AU6" s="2" t="s">
        <v>112</v>
      </c>
      <c r="AV6" s="2" t="s">
        <v>112</v>
      </c>
      <c r="AW6" s="2" t="s">
        <v>112</v>
      </c>
      <c r="AX6" s="2" t="s">
        <v>112</v>
      </c>
      <c r="AY6" s="2" t="s">
        <v>112</v>
      </c>
      <c r="AZ6" s="2" t="s">
        <v>112</v>
      </c>
      <c r="BA6" s="2" t="s">
        <v>112</v>
      </c>
      <c r="BB6" s="2" t="s">
        <v>112</v>
      </c>
    </row>
    <row r="7" spans="1:54" x14ac:dyDescent="0.2">
      <c r="A7" s="2" t="s">
        <v>116</v>
      </c>
      <c r="B7" s="2" t="s">
        <v>434</v>
      </c>
      <c r="C7" s="76">
        <v>642132</v>
      </c>
      <c r="D7" s="2" t="s">
        <v>403</v>
      </c>
      <c r="E7" s="2" t="s">
        <v>608</v>
      </c>
      <c r="F7" s="2" t="s">
        <v>112</v>
      </c>
      <c r="G7" s="2" t="s">
        <v>113</v>
      </c>
      <c r="H7" s="2" t="s">
        <v>113</v>
      </c>
      <c r="I7" s="2" t="s">
        <v>113</v>
      </c>
      <c r="J7" s="2" t="s">
        <v>113</v>
      </c>
      <c r="K7" s="2" t="s">
        <v>594</v>
      </c>
      <c r="L7" s="2" t="s">
        <v>595</v>
      </c>
      <c r="M7" s="2" t="s">
        <v>608</v>
      </c>
      <c r="N7" s="2" t="s">
        <v>113</v>
      </c>
      <c r="O7" s="2" t="s">
        <v>113</v>
      </c>
      <c r="P7" s="2" t="s">
        <v>114</v>
      </c>
      <c r="Q7" s="2" t="s">
        <v>112</v>
      </c>
      <c r="R7" s="2" t="s">
        <v>112</v>
      </c>
      <c r="S7" s="2" t="s">
        <v>112</v>
      </c>
      <c r="T7" s="2" t="s">
        <v>113</v>
      </c>
      <c r="U7" s="2" t="s">
        <v>113</v>
      </c>
      <c r="V7" s="2" t="s">
        <v>594</v>
      </c>
      <c r="W7" s="2" t="s">
        <v>595</v>
      </c>
      <c r="X7" s="2" t="s">
        <v>608</v>
      </c>
      <c r="Y7" s="2" t="s">
        <v>113</v>
      </c>
      <c r="Z7" s="2" t="s">
        <v>113</v>
      </c>
      <c r="AA7" s="2" t="s">
        <v>114</v>
      </c>
      <c r="AB7" s="2" t="s">
        <v>112</v>
      </c>
      <c r="AC7" s="2" t="s">
        <v>112</v>
      </c>
      <c r="AD7" s="2" t="s">
        <v>112</v>
      </c>
      <c r="AE7" s="2" t="s">
        <v>113</v>
      </c>
      <c r="AF7" s="2" t="s">
        <v>113</v>
      </c>
      <c r="AG7" s="2" t="s">
        <v>594</v>
      </c>
      <c r="AH7" s="2" t="s">
        <v>595</v>
      </c>
      <c r="AI7" s="2" t="s">
        <v>608</v>
      </c>
      <c r="AJ7" s="2" t="s">
        <v>113</v>
      </c>
      <c r="AK7" s="2" t="s">
        <v>113</v>
      </c>
      <c r="AL7" s="2" t="s">
        <v>114</v>
      </c>
      <c r="AM7" s="2" t="s">
        <v>112</v>
      </c>
      <c r="AN7" s="2" t="s">
        <v>112</v>
      </c>
      <c r="AO7" s="2" t="s">
        <v>112</v>
      </c>
      <c r="AP7" s="2" t="s">
        <v>113</v>
      </c>
      <c r="AQ7" s="2" t="s">
        <v>113</v>
      </c>
      <c r="AR7" s="2" t="s">
        <v>112</v>
      </c>
      <c r="AS7" s="2" t="s">
        <v>112</v>
      </c>
      <c r="AT7" s="2" t="s">
        <v>112</v>
      </c>
      <c r="AU7" s="2" t="s">
        <v>112</v>
      </c>
      <c r="AV7" s="2" t="s">
        <v>112</v>
      </c>
      <c r="AW7" s="2" t="s">
        <v>112</v>
      </c>
      <c r="AX7" s="2" t="s">
        <v>112</v>
      </c>
      <c r="AY7" s="2" t="s">
        <v>112</v>
      </c>
      <c r="AZ7" s="2" t="s">
        <v>112</v>
      </c>
      <c r="BA7" s="2" t="s">
        <v>112</v>
      </c>
      <c r="BB7" s="2" t="s">
        <v>112</v>
      </c>
    </row>
    <row r="8" spans="1:54" x14ac:dyDescent="0.2">
      <c r="A8" s="2" t="s">
        <v>116</v>
      </c>
      <c r="B8" s="2" t="s">
        <v>435</v>
      </c>
      <c r="C8" s="76">
        <v>644622</v>
      </c>
      <c r="D8" s="2" t="s">
        <v>403</v>
      </c>
      <c r="E8" s="2" t="s">
        <v>612</v>
      </c>
      <c r="F8" s="2" t="s">
        <v>112</v>
      </c>
      <c r="G8" s="2" t="s">
        <v>113</v>
      </c>
      <c r="H8" s="2" t="s">
        <v>113</v>
      </c>
      <c r="I8" s="2" t="s">
        <v>113</v>
      </c>
      <c r="J8" s="2" t="s">
        <v>113</v>
      </c>
      <c r="K8" s="2" t="s">
        <v>594</v>
      </c>
      <c r="L8" s="2" t="s">
        <v>595</v>
      </c>
      <c r="M8" s="2" t="s">
        <v>612</v>
      </c>
      <c r="N8" s="2" t="s">
        <v>113</v>
      </c>
      <c r="O8" s="2" t="s">
        <v>113</v>
      </c>
      <c r="P8" s="2" t="s">
        <v>114</v>
      </c>
      <c r="Q8" s="2" t="s">
        <v>112</v>
      </c>
      <c r="R8" s="2" t="s">
        <v>112</v>
      </c>
      <c r="S8" s="2" t="s">
        <v>112</v>
      </c>
      <c r="T8" s="2" t="s">
        <v>113</v>
      </c>
      <c r="U8" s="2" t="s">
        <v>113</v>
      </c>
      <c r="V8" s="2" t="s">
        <v>594</v>
      </c>
      <c r="W8" s="2" t="s">
        <v>595</v>
      </c>
      <c r="X8" s="2" t="s">
        <v>612</v>
      </c>
      <c r="Y8" s="2" t="s">
        <v>113</v>
      </c>
      <c r="Z8" s="2" t="s">
        <v>113</v>
      </c>
      <c r="AA8" s="2" t="s">
        <v>114</v>
      </c>
      <c r="AB8" s="2" t="s">
        <v>112</v>
      </c>
      <c r="AC8" s="2" t="s">
        <v>112</v>
      </c>
      <c r="AD8" s="2" t="s">
        <v>112</v>
      </c>
      <c r="AE8" s="2" t="s">
        <v>113</v>
      </c>
      <c r="AF8" s="2" t="s">
        <v>113</v>
      </c>
      <c r="AG8" s="2" t="s">
        <v>594</v>
      </c>
      <c r="AH8" s="2" t="s">
        <v>595</v>
      </c>
      <c r="AI8" s="2" t="s">
        <v>612</v>
      </c>
      <c r="AJ8" s="2" t="s">
        <v>113</v>
      </c>
      <c r="AK8" s="2" t="s">
        <v>113</v>
      </c>
      <c r="AL8" s="2" t="s">
        <v>114</v>
      </c>
      <c r="AM8" s="2" t="s">
        <v>112</v>
      </c>
      <c r="AN8" s="2" t="s">
        <v>112</v>
      </c>
      <c r="AO8" s="2" t="s">
        <v>112</v>
      </c>
      <c r="AP8" s="2" t="s">
        <v>113</v>
      </c>
      <c r="AQ8" s="2" t="s">
        <v>113</v>
      </c>
      <c r="AR8" s="2" t="s">
        <v>112</v>
      </c>
      <c r="AS8" s="2" t="s">
        <v>112</v>
      </c>
      <c r="AT8" s="2" t="s">
        <v>112</v>
      </c>
      <c r="AU8" s="2" t="s">
        <v>112</v>
      </c>
      <c r="AV8" s="2" t="s">
        <v>112</v>
      </c>
      <c r="AW8" s="2" t="s">
        <v>112</v>
      </c>
      <c r="AX8" s="2" t="s">
        <v>112</v>
      </c>
      <c r="AY8" s="2" t="s">
        <v>112</v>
      </c>
      <c r="AZ8" s="2" t="s">
        <v>112</v>
      </c>
      <c r="BA8" s="2" t="s">
        <v>112</v>
      </c>
      <c r="BB8" s="2" t="s">
        <v>112</v>
      </c>
    </row>
    <row r="9" spans="1:54" x14ac:dyDescent="0.2">
      <c r="A9" s="2" t="s">
        <v>116</v>
      </c>
      <c r="B9" s="2" t="s">
        <v>436</v>
      </c>
      <c r="C9" s="76">
        <v>610997</v>
      </c>
      <c r="D9" s="2" t="s">
        <v>403</v>
      </c>
      <c r="E9" s="2" t="s">
        <v>614</v>
      </c>
      <c r="F9" s="2" t="s">
        <v>112</v>
      </c>
      <c r="G9" s="2" t="s">
        <v>113</v>
      </c>
      <c r="H9" s="2" t="s">
        <v>113</v>
      </c>
      <c r="I9" s="2" t="s">
        <v>113</v>
      </c>
      <c r="J9" s="2" t="s">
        <v>113</v>
      </c>
      <c r="K9" s="2" t="s">
        <v>594</v>
      </c>
      <c r="L9" s="2" t="s">
        <v>595</v>
      </c>
      <c r="M9" s="2" t="s">
        <v>614</v>
      </c>
      <c r="N9" s="2" t="s">
        <v>113</v>
      </c>
      <c r="O9" s="2" t="s">
        <v>113</v>
      </c>
      <c r="P9" s="2" t="s">
        <v>114</v>
      </c>
      <c r="Q9" s="2" t="s">
        <v>112</v>
      </c>
      <c r="R9" s="2" t="s">
        <v>112</v>
      </c>
      <c r="S9" s="2" t="s">
        <v>112</v>
      </c>
      <c r="T9" s="2" t="s">
        <v>113</v>
      </c>
      <c r="U9" s="2" t="s">
        <v>113</v>
      </c>
      <c r="V9" s="2" t="s">
        <v>594</v>
      </c>
      <c r="W9" s="2" t="s">
        <v>595</v>
      </c>
      <c r="X9" s="2" t="s">
        <v>614</v>
      </c>
      <c r="Y9" s="2" t="s">
        <v>113</v>
      </c>
      <c r="Z9" s="2" t="s">
        <v>113</v>
      </c>
      <c r="AA9" s="2" t="s">
        <v>114</v>
      </c>
      <c r="AB9" s="2" t="s">
        <v>112</v>
      </c>
      <c r="AC9" s="2" t="s">
        <v>112</v>
      </c>
      <c r="AD9" s="2" t="s">
        <v>112</v>
      </c>
      <c r="AE9" s="2" t="s">
        <v>113</v>
      </c>
      <c r="AF9" s="2" t="s">
        <v>113</v>
      </c>
      <c r="AG9" s="2" t="s">
        <v>594</v>
      </c>
      <c r="AH9" s="2" t="s">
        <v>595</v>
      </c>
      <c r="AI9" s="2" t="s">
        <v>614</v>
      </c>
      <c r="AJ9" s="2" t="s">
        <v>113</v>
      </c>
      <c r="AK9" s="2" t="s">
        <v>113</v>
      </c>
      <c r="AL9" s="2" t="s">
        <v>114</v>
      </c>
      <c r="AM9" s="2" t="s">
        <v>112</v>
      </c>
      <c r="AN9" s="2" t="s">
        <v>112</v>
      </c>
      <c r="AO9" s="2" t="s">
        <v>112</v>
      </c>
      <c r="AP9" s="2" t="s">
        <v>113</v>
      </c>
      <c r="AQ9" s="2" t="s">
        <v>113</v>
      </c>
      <c r="AR9" s="2" t="s">
        <v>112</v>
      </c>
      <c r="AS9" s="2" t="s">
        <v>112</v>
      </c>
      <c r="AT9" s="2" t="s">
        <v>112</v>
      </c>
      <c r="AU9" s="2" t="s">
        <v>112</v>
      </c>
      <c r="AV9" s="2" t="s">
        <v>112</v>
      </c>
      <c r="AW9" s="2" t="s">
        <v>112</v>
      </c>
      <c r="AX9" s="2" t="s">
        <v>112</v>
      </c>
      <c r="AY9" s="2" t="s">
        <v>112</v>
      </c>
      <c r="AZ9" s="2" t="s">
        <v>112</v>
      </c>
      <c r="BA9" s="2" t="s">
        <v>112</v>
      </c>
      <c r="BB9" s="2" t="s">
        <v>112</v>
      </c>
    </row>
    <row r="10" spans="1:54" x14ac:dyDescent="0.2">
      <c r="A10" s="2" t="s">
        <v>116</v>
      </c>
      <c r="B10" s="2" t="s">
        <v>437</v>
      </c>
      <c r="C10" s="76">
        <v>643779</v>
      </c>
      <c r="D10" s="2" t="s">
        <v>403</v>
      </c>
      <c r="E10" s="2" t="s">
        <v>112</v>
      </c>
      <c r="F10" s="2" t="s">
        <v>112</v>
      </c>
      <c r="G10" s="2" t="s">
        <v>615</v>
      </c>
      <c r="H10" s="2" t="s">
        <v>113</v>
      </c>
      <c r="I10" s="2" t="s">
        <v>113</v>
      </c>
      <c r="J10" s="2" t="s">
        <v>113</v>
      </c>
      <c r="K10" s="2" t="s">
        <v>598</v>
      </c>
      <c r="L10" s="2" t="s">
        <v>112</v>
      </c>
      <c r="M10" s="2" t="s">
        <v>112</v>
      </c>
      <c r="N10" s="2" t="s">
        <v>616</v>
      </c>
      <c r="O10" s="2" t="s">
        <v>113</v>
      </c>
      <c r="P10" s="2" t="s">
        <v>114</v>
      </c>
      <c r="Q10" s="2" t="s">
        <v>112</v>
      </c>
      <c r="R10" s="2" t="s">
        <v>112</v>
      </c>
      <c r="S10" s="2" t="s">
        <v>112</v>
      </c>
      <c r="T10" s="2" t="s">
        <v>113</v>
      </c>
      <c r="U10" s="2" t="s">
        <v>113</v>
      </c>
      <c r="V10" s="2" t="s">
        <v>598</v>
      </c>
      <c r="W10" s="2" t="s">
        <v>112</v>
      </c>
      <c r="X10" s="2" t="s">
        <v>112</v>
      </c>
      <c r="Y10" s="2" t="s">
        <v>616</v>
      </c>
      <c r="Z10" s="2" t="s">
        <v>113</v>
      </c>
      <c r="AA10" s="2" t="s">
        <v>114</v>
      </c>
      <c r="AB10" s="2" t="s">
        <v>112</v>
      </c>
      <c r="AC10" s="2" t="s">
        <v>112</v>
      </c>
      <c r="AD10" s="2" t="s">
        <v>112</v>
      </c>
      <c r="AE10" s="2" t="s">
        <v>113</v>
      </c>
      <c r="AF10" s="2" t="s">
        <v>113</v>
      </c>
      <c r="AG10" s="2" t="s">
        <v>598</v>
      </c>
      <c r="AH10" s="2" t="s">
        <v>112</v>
      </c>
      <c r="AI10" s="2" t="s">
        <v>112</v>
      </c>
      <c r="AJ10" s="2" t="s">
        <v>615</v>
      </c>
      <c r="AK10" s="2" t="s">
        <v>113</v>
      </c>
      <c r="AL10" s="2" t="s">
        <v>114</v>
      </c>
      <c r="AM10" s="2" t="s">
        <v>112</v>
      </c>
      <c r="AN10" s="2" t="s">
        <v>112</v>
      </c>
      <c r="AO10" s="2" t="s">
        <v>112</v>
      </c>
      <c r="AP10" s="2" t="s">
        <v>113</v>
      </c>
      <c r="AQ10" s="2" t="s">
        <v>113</v>
      </c>
      <c r="AR10" s="2" t="s">
        <v>112</v>
      </c>
      <c r="AS10" s="2" t="s">
        <v>112</v>
      </c>
      <c r="AT10" s="2" t="s">
        <v>112</v>
      </c>
      <c r="AU10" s="2" t="s">
        <v>112</v>
      </c>
      <c r="AV10" s="2" t="s">
        <v>112</v>
      </c>
      <c r="AW10" s="2" t="s">
        <v>112</v>
      </c>
      <c r="AX10" s="2" t="s">
        <v>112</v>
      </c>
      <c r="AY10" s="2" t="s">
        <v>112</v>
      </c>
      <c r="AZ10" s="2" t="s">
        <v>112</v>
      </c>
      <c r="BA10" s="2" t="s">
        <v>112</v>
      </c>
      <c r="BB10" s="2" t="s">
        <v>112</v>
      </c>
    </row>
    <row r="11" spans="1:54" x14ac:dyDescent="0.2">
      <c r="A11" s="2" t="s">
        <v>116</v>
      </c>
      <c r="B11" s="2" t="s">
        <v>438</v>
      </c>
      <c r="C11" s="76">
        <v>642506</v>
      </c>
      <c r="D11" s="2" t="s">
        <v>403</v>
      </c>
      <c r="E11" s="2" t="s">
        <v>612</v>
      </c>
      <c r="F11" s="2" t="s">
        <v>112</v>
      </c>
      <c r="G11" s="2" t="s">
        <v>113</v>
      </c>
      <c r="H11" s="2" t="s">
        <v>113</v>
      </c>
      <c r="I11" s="2" t="s">
        <v>113</v>
      </c>
      <c r="J11" s="2" t="s">
        <v>113</v>
      </c>
      <c r="K11" s="2" t="s">
        <v>594</v>
      </c>
      <c r="L11" s="2" t="s">
        <v>595</v>
      </c>
      <c r="M11" s="2" t="s">
        <v>612</v>
      </c>
      <c r="N11" s="2" t="s">
        <v>113</v>
      </c>
      <c r="O11" s="2" t="s">
        <v>113</v>
      </c>
      <c r="P11" s="2" t="s">
        <v>114</v>
      </c>
      <c r="Q11" s="2" t="s">
        <v>112</v>
      </c>
      <c r="R11" s="2" t="s">
        <v>112</v>
      </c>
      <c r="S11" s="2" t="s">
        <v>112</v>
      </c>
      <c r="T11" s="2" t="s">
        <v>113</v>
      </c>
      <c r="U11" s="2" t="s">
        <v>113</v>
      </c>
      <c r="V11" s="2" t="s">
        <v>594</v>
      </c>
      <c r="W11" s="2" t="s">
        <v>595</v>
      </c>
      <c r="X11" s="2" t="s">
        <v>612</v>
      </c>
      <c r="Y11" s="2" t="s">
        <v>113</v>
      </c>
      <c r="Z11" s="2" t="s">
        <v>113</v>
      </c>
      <c r="AA11" s="2" t="s">
        <v>114</v>
      </c>
      <c r="AB11" s="2" t="s">
        <v>112</v>
      </c>
      <c r="AC11" s="2" t="s">
        <v>112</v>
      </c>
      <c r="AD11" s="2" t="s">
        <v>112</v>
      </c>
      <c r="AE11" s="2" t="s">
        <v>113</v>
      </c>
      <c r="AF11" s="2" t="s">
        <v>113</v>
      </c>
      <c r="AG11" s="2" t="s">
        <v>594</v>
      </c>
      <c r="AH11" s="2" t="s">
        <v>595</v>
      </c>
      <c r="AI11" s="2" t="s">
        <v>612</v>
      </c>
      <c r="AJ11" s="2" t="s">
        <v>113</v>
      </c>
      <c r="AK11" s="2" t="s">
        <v>113</v>
      </c>
      <c r="AL11" s="2" t="s">
        <v>114</v>
      </c>
      <c r="AM11" s="2" t="s">
        <v>112</v>
      </c>
      <c r="AN11" s="2" t="s">
        <v>112</v>
      </c>
      <c r="AO11" s="2" t="s">
        <v>112</v>
      </c>
      <c r="AP11" s="2" t="s">
        <v>113</v>
      </c>
      <c r="AQ11" s="2" t="s">
        <v>113</v>
      </c>
      <c r="AR11" s="2" t="s">
        <v>112</v>
      </c>
      <c r="AS11" s="2" t="s">
        <v>112</v>
      </c>
      <c r="AT11" s="2" t="s">
        <v>112</v>
      </c>
      <c r="AU11" s="2" t="s">
        <v>112</v>
      </c>
      <c r="AV11" s="2" t="s">
        <v>112</v>
      </c>
      <c r="AW11" s="2" t="s">
        <v>112</v>
      </c>
      <c r="AX11" s="2" t="s">
        <v>112</v>
      </c>
      <c r="AY11" s="2" t="s">
        <v>112</v>
      </c>
      <c r="AZ11" s="2" t="s">
        <v>112</v>
      </c>
      <c r="BA11" s="2" t="s">
        <v>112</v>
      </c>
      <c r="BB11" s="2" t="s">
        <v>112</v>
      </c>
    </row>
    <row r="12" spans="1:54" x14ac:dyDescent="0.2">
      <c r="A12" s="2" t="s">
        <v>116</v>
      </c>
      <c r="B12" s="2" t="s">
        <v>439</v>
      </c>
      <c r="C12" s="76">
        <v>636627</v>
      </c>
      <c r="D12" s="2" t="s">
        <v>403</v>
      </c>
      <c r="E12" s="2" t="s">
        <v>605</v>
      </c>
      <c r="F12" s="2" t="s">
        <v>621</v>
      </c>
      <c r="G12" s="2" t="s">
        <v>113</v>
      </c>
      <c r="H12" s="2" t="s">
        <v>113</v>
      </c>
      <c r="I12" s="2" t="s">
        <v>113</v>
      </c>
      <c r="J12" s="2" t="s">
        <v>113</v>
      </c>
      <c r="K12" s="2" t="s">
        <v>594</v>
      </c>
      <c r="L12" s="2" t="s">
        <v>596</v>
      </c>
      <c r="M12" s="2" t="s">
        <v>605</v>
      </c>
      <c r="N12" s="2" t="s">
        <v>113</v>
      </c>
      <c r="O12" s="2" t="s">
        <v>113</v>
      </c>
      <c r="P12" s="2" t="s">
        <v>114</v>
      </c>
      <c r="Q12" s="2" t="s">
        <v>112</v>
      </c>
      <c r="R12" s="2" t="s">
        <v>112</v>
      </c>
      <c r="S12" s="2" t="s">
        <v>112</v>
      </c>
      <c r="T12" s="2" t="s">
        <v>113</v>
      </c>
      <c r="U12" s="2" t="s">
        <v>113</v>
      </c>
      <c r="V12" s="2" t="s">
        <v>594</v>
      </c>
      <c r="W12" s="2" t="s">
        <v>596</v>
      </c>
      <c r="X12" s="2" t="s">
        <v>621</v>
      </c>
      <c r="Y12" s="2" t="s">
        <v>113</v>
      </c>
      <c r="Z12" s="2" t="s">
        <v>113</v>
      </c>
      <c r="AA12" s="2" t="s">
        <v>115</v>
      </c>
      <c r="AB12" s="2" t="s">
        <v>594</v>
      </c>
      <c r="AC12" s="2" t="s">
        <v>596</v>
      </c>
      <c r="AD12" s="2" t="s">
        <v>605</v>
      </c>
      <c r="AE12" s="2" t="s">
        <v>113</v>
      </c>
      <c r="AF12" s="2" t="s">
        <v>113</v>
      </c>
      <c r="AG12" s="2" t="s">
        <v>594</v>
      </c>
      <c r="AH12" s="2" t="s">
        <v>596</v>
      </c>
      <c r="AI12" s="2" t="s">
        <v>605</v>
      </c>
      <c r="AJ12" s="2" t="s">
        <v>113</v>
      </c>
      <c r="AK12" s="2" t="s">
        <v>113</v>
      </c>
      <c r="AL12" s="2" t="s">
        <v>115</v>
      </c>
      <c r="AM12" s="2" t="s">
        <v>594</v>
      </c>
      <c r="AN12" s="2" t="s">
        <v>596</v>
      </c>
      <c r="AO12" s="2" t="s">
        <v>621</v>
      </c>
      <c r="AP12" s="2" t="s">
        <v>113</v>
      </c>
      <c r="AQ12" s="2" t="s">
        <v>113</v>
      </c>
      <c r="AR12" s="2" t="s">
        <v>112</v>
      </c>
      <c r="AS12" s="2" t="s">
        <v>112</v>
      </c>
      <c r="AT12" s="2" t="s">
        <v>112</v>
      </c>
      <c r="AU12" s="2" t="s">
        <v>112</v>
      </c>
      <c r="AV12" s="2" t="s">
        <v>112</v>
      </c>
      <c r="AW12" s="2" t="s">
        <v>112</v>
      </c>
      <c r="AX12" s="2" t="s">
        <v>112</v>
      </c>
      <c r="AY12" s="2" t="s">
        <v>112</v>
      </c>
      <c r="AZ12" s="2" t="s">
        <v>112</v>
      </c>
      <c r="BA12" s="2" t="s">
        <v>112</v>
      </c>
      <c r="BB12" s="2" t="s">
        <v>112</v>
      </c>
    </row>
    <row r="13" spans="1:54" x14ac:dyDescent="0.2">
      <c r="A13" s="2" t="s">
        <v>116</v>
      </c>
      <c r="B13" s="2" t="s">
        <v>440</v>
      </c>
      <c r="C13" s="76">
        <v>640870</v>
      </c>
      <c r="D13" s="2" t="s">
        <v>403</v>
      </c>
      <c r="E13" s="2" t="s">
        <v>619</v>
      </c>
      <c r="F13" s="2" t="s">
        <v>112</v>
      </c>
      <c r="G13" s="2" t="s">
        <v>113</v>
      </c>
      <c r="H13" s="2" t="s">
        <v>113</v>
      </c>
      <c r="I13" s="2" t="s">
        <v>113</v>
      </c>
      <c r="J13" s="2" t="s">
        <v>113</v>
      </c>
      <c r="K13" s="2" t="s">
        <v>594</v>
      </c>
      <c r="L13" s="2" t="s">
        <v>595</v>
      </c>
      <c r="M13" s="2" t="s">
        <v>619</v>
      </c>
      <c r="N13" s="2" t="s">
        <v>113</v>
      </c>
      <c r="O13" s="2" t="s">
        <v>113</v>
      </c>
      <c r="P13" s="2" t="s">
        <v>114</v>
      </c>
      <c r="Q13" s="2" t="s">
        <v>112</v>
      </c>
      <c r="R13" s="2" t="s">
        <v>112</v>
      </c>
      <c r="S13" s="2" t="s">
        <v>112</v>
      </c>
      <c r="T13" s="2" t="s">
        <v>113</v>
      </c>
      <c r="U13" s="2" t="s">
        <v>113</v>
      </c>
      <c r="V13" s="2" t="s">
        <v>594</v>
      </c>
      <c r="W13" s="2" t="s">
        <v>595</v>
      </c>
      <c r="X13" s="2" t="s">
        <v>619</v>
      </c>
      <c r="Y13" s="2" t="s">
        <v>113</v>
      </c>
      <c r="Z13" s="2" t="s">
        <v>113</v>
      </c>
      <c r="AA13" s="2" t="s">
        <v>114</v>
      </c>
      <c r="AB13" s="2" t="s">
        <v>112</v>
      </c>
      <c r="AC13" s="2" t="s">
        <v>112</v>
      </c>
      <c r="AD13" s="2" t="s">
        <v>112</v>
      </c>
      <c r="AE13" s="2" t="s">
        <v>113</v>
      </c>
      <c r="AF13" s="2" t="s">
        <v>113</v>
      </c>
      <c r="AG13" s="2" t="s">
        <v>594</v>
      </c>
      <c r="AH13" s="2" t="s">
        <v>595</v>
      </c>
      <c r="AI13" s="2" t="s">
        <v>619</v>
      </c>
      <c r="AJ13" s="2" t="s">
        <v>113</v>
      </c>
      <c r="AK13" s="2" t="s">
        <v>113</v>
      </c>
      <c r="AL13" s="2" t="s">
        <v>114</v>
      </c>
      <c r="AM13" s="2" t="s">
        <v>112</v>
      </c>
      <c r="AN13" s="2" t="s">
        <v>112</v>
      </c>
      <c r="AO13" s="2" t="s">
        <v>112</v>
      </c>
      <c r="AP13" s="2" t="s">
        <v>113</v>
      </c>
      <c r="AQ13" s="2" t="s">
        <v>113</v>
      </c>
      <c r="AR13" s="2" t="s">
        <v>112</v>
      </c>
      <c r="AS13" s="2" t="s">
        <v>112</v>
      </c>
      <c r="AT13" s="2" t="s">
        <v>112</v>
      </c>
      <c r="AU13" s="2" t="s">
        <v>112</v>
      </c>
      <c r="AV13" s="2" t="s">
        <v>112</v>
      </c>
      <c r="AW13" s="2" t="s">
        <v>112</v>
      </c>
      <c r="AX13" s="2" t="s">
        <v>112</v>
      </c>
      <c r="AY13" s="2" t="s">
        <v>112</v>
      </c>
      <c r="AZ13" s="2" t="s">
        <v>112</v>
      </c>
      <c r="BA13" s="2" t="s">
        <v>112</v>
      </c>
      <c r="BB13" s="2" t="s">
        <v>112</v>
      </c>
    </row>
    <row r="14" spans="1:54" x14ac:dyDescent="0.2">
      <c r="A14" s="2" t="s">
        <v>116</v>
      </c>
      <c r="B14" s="2" t="s">
        <v>441</v>
      </c>
      <c r="C14" s="76">
        <v>640110</v>
      </c>
      <c r="D14" s="2" t="s">
        <v>403</v>
      </c>
      <c r="E14" s="2" t="s">
        <v>611</v>
      </c>
      <c r="F14" s="2" t="s">
        <v>112</v>
      </c>
      <c r="G14" s="2" t="s">
        <v>113</v>
      </c>
      <c r="H14" s="2" t="s">
        <v>113</v>
      </c>
      <c r="I14" s="2" t="s">
        <v>113</v>
      </c>
      <c r="J14" s="2" t="s">
        <v>113</v>
      </c>
      <c r="K14" s="2" t="s">
        <v>594</v>
      </c>
      <c r="L14" s="2" t="s">
        <v>595</v>
      </c>
      <c r="M14" s="2" t="s">
        <v>611</v>
      </c>
      <c r="N14" s="2" t="s">
        <v>113</v>
      </c>
      <c r="O14" s="2" t="s">
        <v>113</v>
      </c>
      <c r="P14" s="2" t="s">
        <v>114</v>
      </c>
      <c r="Q14" s="2" t="s">
        <v>112</v>
      </c>
      <c r="R14" s="2" t="s">
        <v>112</v>
      </c>
      <c r="S14" s="2" t="s">
        <v>112</v>
      </c>
      <c r="T14" s="2" t="s">
        <v>113</v>
      </c>
      <c r="U14" s="2" t="s">
        <v>113</v>
      </c>
      <c r="V14" s="2" t="s">
        <v>594</v>
      </c>
      <c r="W14" s="2" t="s">
        <v>595</v>
      </c>
      <c r="X14" s="2" t="s">
        <v>611</v>
      </c>
      <c r="Y14" s="2" t="s">
        <v>113</v>
      </c>
      <c r="Z14" s="2" t="s">
        <v>113</v>
      </c>
      <c r="AA14" s="2" t="s">
        <v>114</v>
      </c>
      <c r="AB14" s="2" t="s">
        <v>112</v>
      </c>
      <c r="AC14" s="2" t="s">
        <v>112</v>
      </c>
      <c r="AD14" s="2" t="s">
        <v>112</v>
      </c>
      <c r="AE14" s="2" t="s">
        <v>113</v>
      </c>
      <c r="AF14" s="2" t="s">
        <v>113</v>
      </c>
      <c r="AG14" s="2" t="s">
        <v>594</v>
      </c>
      <c r="AH14" s="2" t="s">
        <v>595</v>
      </c>
      <c r="AI14" s="2" t="s">
        <v>611</v>
      </c>
      <c r="AJ14" s="2" t="s">
        <v>113</v>
      </c>
      <c r="AK14" s="2" t="s">
        <v>113</v>
      </c>
      <c r="AL14" s="2" t="s">
        <v>114</v>
      </c>
      <c r="AM14" s="2" t="s">
        <v>112</v>
      </c>
      <c r="AN14" s="2" t="s">
        <v>112</v>
      </c>
      <c r="AO14" s="2" t="s">
        <v>112</v>
      </c>
      <c r="AP14" s="2" t="s">
        <v>113</v>
      </c>
      <c r="AQ14" s="2" t="s">
        <v>113</v>
      </c>
      <c r="AR14" s="2" t="s">
        <v>112</v>
      </c>
      <c r="AS14" s="2" t="s">
        <v>112</v>
      </c>
      <c r="AT14" s="2" t="s">
        <v>112</v>
      </c>
      <c r="AU14" s="2" t="s">
        <v>112</v>
      </c>
      <c r="AV14" s="2" t="s">
        <v>112</v>
      </c>
      <c r="AW14" s="2" t="s">
        <v>112</v>
      </c>
      <c r="AX14" s="2" t="s">
        <v>112</v>
      </c>
      <c r="AY14" s="2" t="s">
        <v>112</v>
      </c>
      <c r="AZ14" s="2" t="s">
        <v>112</v>
      </c>
      <c r="BA14" s="2" t="s">
        <v>112</v>
      </c>
      <c r="BB14" s="2" t="s">
        <v>112</v>
      </c>
    </row>
    <row r="15" spans="1:54" x14ac:dyDescent="0.2">
      <c r="A15" s="2" t="s">
        <v>116</v>
      </c>
      <c r="B15" s="2" t="s">
        <v>442</v>
      </c>
      <c r="C15" s="76">
        <v>641840</v>
      </c>
      <c r="D15" s="2" t="s">
        <v>403</v>
      </c>
      <c r="E15" s="2" t="s">
        <v>621</v>
      </c>
      <c r="F15" s="2" t="s">
        <v>112</v>
      </c>
      <c r="G15" s="2" t="s">
        <v>113</v>
      </c>
      <c r="H15" s="2" t="s">
        <v>113</v>
      </c>
      <c r="I15" s="2" t="s">
        <v>113</v>
      </c>
      <c r="J15" s="2" t="s">
        <v>113</v>
      </c>
      <c r="K15" s="2" t="s">
        <v>594</v>
      </c>
      <c r="L15" s="2" t="s">
        <v>596</v>
      </c>
      <c r="M15" s="2" t="s">
        <v>621</v>
      </c>
      <c r="N15" s="2" t="s">
        <v>113</v>
      </c>
      <c r="O15" s="2" t="s">
        <v>113</v>
      </c>
      <c r="P15" s="2" t="s">
        <v>114</v>
      </c>
      <c r="Q15" s="2" t="s">
        <v>112</v>
      </c>
      <c r="R15" s="2" t="s">
        <v>112</v>
      </c>
      <c r="S15" s="2" t="s">
        <v>112</v>
      </c>
      <c r="T15" s="2" t="s">
        <v>113</v>
      </c>
      <c r="U15" s="2" t="s">
        <v>113</v>
      </c>
      <c r="V15" s="2" t="s">
        <v>594</v>
      </c>
      <c r="W15" s="2" t="s">
        <v>596</v>
      </c>
      <c r="X15" s="2" t="s">
        <v>621</v>
      </c>
      <c r="Y15" s="2" t="s">
        <v>113</v>
      </c>
      <c r="Z15" s="2" t="s">
        <v>113</v>
      </c>
      <c r="AA15" s="2" t="s">
        <v>114</v>
      </c>
      <c r="AB15" s="2" t="s">
        <v>112</v>
      </c>
      <c r="AC15" s="2" t="s">
        <v>112</v>
      </c>
      <c r="AD15" s="2" t="s">
        <v>112</v>
      </c>
      <c r="AE15" s="2" t="s">
        <v>113</v>
      </c>
      <c r="AF15" s="2" t="s">
        <v>113</v>
      </c>
      <c r="AG15" s="2" t="s">
        <v>112</v>
      </c>
      <c r="AH15" s="2" t="s">
        <v>112</v>
      </c>
      <c r="AI15" s="2" t="s">
        <v>112</v>
      </c>
      <c r="AJ15" s="2" t="s">
        <v>112</v>
      </c>
      <c r="AK15" s="2" t="s">
        <v>112</v>
      </c>
      <c r="AL15" s="2" t="s">
        <v>112</v>
      </c>
      <c r="AM15" s="2" t="s">
        <v>112</v>
      </c>
      <c r="AN15" s="2" t="s">
        <v>112</v>
      </c>
      <c r="AO15" s="2" t="s">
        <v>112</v>
      </c>
      <c r="AP15" s="2" t="s">
        <v>112</v>
      </c>
      <c r="AQ15" s="2" t="s">
        <v>112</v>
      </c>
      <c r="AR15" s="2" t="s">
        <v>112</v>
      </c>
      <c r="AS15" s="2" t="s">
        <v>112</v>
      </c>
      <c r="AT15" s="2" t="s">
        <v>112</v>
      </c>
      <c r="AU15" s="2" t="s">
        <v>112</v>
      </c>
      <c r="AV15" s="2" t="s">
        <v>112</v>
      </c>
      <c r="AW15" s="2" t="s">
        <v>112</v>
      </c>
      <c r="AX15" s="2" t="s">
        <v>112</v>
      </c>
      <c r="AY15" s="2" t="s">
        <v>112</v>
      </c>
      <c r="AZ15" s="2" t="s">
        <v>112</v>
      </c>
      <c r="BA15" s="2" t="s">
        <v>112</v>
      </c>
      <c r="BB15" s="2" t="s">
        <v>112</v>
      </c>
    </row>
    <row r="16" spans="1:54" x14ac:dyDescent="0.2">
      <c r="A16" s="2" t="s">
        <v>116</v>
      </c>
      <c r="B16" s="2" t="s">
        <v>443</v>
      </c>
      <c r="C16" s="76">
        <v>649368</v>
      </c>
      <c r="D16" s="2" t="s">
        <v>403</v>
      </c>
      <c r="E16" s="2" t="s">
        <v>624</v>
      </c>
      <c r="F16" s="2" t="s">
        <v>112</v>
      </c>
      <c r="G16" s="2" t="s">
        <v>113</v>
      </c>
      <c r="H16" s="2" t="s">
        <v>113</v>
      </c>
      <c r="I16" s="2" t="s">
        <v>113</v>
      </c>
      <c r="J16" s="2" t="s">
        <v>113</v>
      </c>
      <c r="K16" s="2" t="s">
        <v>594</v>
      </c>
      <c r="L16" s="2" t="s">
        <v>595</v>
      </c>
      <c r="M16" s="2" t="s">
        <v>624</v>
      </c>
      <c r="N16" s="2" t="s">
        <v>113</v>
      </c>
      <c r="O16" s="2" t="s">
        <v>113</v>
      </c>
      <c r="P16" s="2" t="s">
        <v>114</v>
      </c>
      <c r="Q16" s="2" t="s">
        <v>112</v>
      </c>
      <c r="R16" s="2" t="s">
        <v>112</v>
      </c>
      <c r="S16" s="2" t="s">
        <v>112</v>
      </c>
      <c r="T16" s="2" t="s">
        <v>113</v>
      </c>
      <c r="U16" s="2" t="s">
        <v>113</v>
      </c>
      <c r="V16" s="2" t="s">
        <v>594</v>
      </c>
      <c r="W16" s="2" t="s">
        <v>595</v>
      </c>
      <c r="X16" s="2" t="s">
        <v>624</v>
      </c>
      <c r="Y16" s="2" t="s">
        <v>113</v>
      </c>
      <c r="Z16" s="2" t="s">
        <v>113</v>
      </c>
      <c r="AA16" s="2" t="s">
        <v>114</v>
      </c>
      <c r="AB16" s="2" t="s">
        <v>112</v>
      </c>
      <c r="AC16" s="2" t="s">
        <v>112</v>
      </c>
      <c r="AD16" s="2" t="s">
        <v>112</v>
      </c>
      <c r="AE16" s="2" t="s">
        <v>113</v>
      </c>
      <c r="AF16" s="2" t="s">
        <v>113</v>
      </c>
      <c r="AG16" s="2" t="s">
        <v>594</v>
      </c>
      <c r="AH16" s="2" t="s">
        <v>595</v>
      </c>
      <c r="AI16" s="2" t="s">
        <v>624</v>
      </c>
      <c r="AJ16" s="2" t="s">
        <v>113</v>
      </c>
      <c r="AK16" s="2" t="s">
        <v>113</v>
      </c>
      <c r="AL16" s="2" t="s">
        <v>114</v>
      </c>
      <c r="AM16" s="2" t="s">
        <v>112</v>
      </c>
      <c r="AN16" s="2" t="s">
        <v>112</v>
      </c>
      <c r="AO16" s="2" t="s">
        <v>112</v>
      </c>
      <c r="AP16" s="2" t="s">
        <v>113</v>
      </c>
      <c r="AQ16" s="2" t="s">
        <v>113</v>
      </c>
      <c r="AR16" s="2" t="s">
        <v>112</v>
      </c>
      <c r="AS16" s="2" t="s">
        <v>112</v>
      </c>
      <c r="AT16" s="2" t="s">
        <v>112</v>
      </c>
      <c r="AU16" s="2" t="s">
        <v>112</v>
      </c>
      <c r="AV16" s="2" t="s">
        <v>112</v>
      </c>
      <c r="AW16" s="2" t="s">
        <v>112</v>
      </c>
      <c r="AX16" s="2" t="s">
        <v>112</v>
      </c>
      <c r="AY16" s="2" t="s">
        <v>112</v>
      </c>
      <c r="AZ16" s="2" t="s">
        <v>112</v>
      </c>
      <c r="BA16" s="2" t="s">
        <v>112</v>
      </c>
      <c r="BB16" s="2" t="s">
        <v>112</v>
      </c>
    </row>
    <row r="17" spans="1:54" x14ac:dyDescent="0.2">
      <c r="A17" s="2" t="s">
        <v>116</v>
      </c>
      <c r="B17" s="2" t="s">
        <v>444</v>
      </c>
      <c r="C17" s="76">
        <v>644014</v>
      </c>
      <c r="D17" s="2" t="s">
        <v>403</v>
      </c>
      <c r="E17" s="2" t="s">
        <v>609</v>
      </c>
      <c r="F17" s="2" t="s">
        <v>112</v>
      </c>
      <c r="G17" s="2" t="s">
        <v>113</v>
      </c>
      <c r="H17" s="2" t="s">
        <v>113</v>
      </c>
      <c r="I17" s="2" t="s">
        <v>113</v>
      </c>
      <c r="J17" s="2" t="s">
        <v>113</v>
      </c>
      <c r="K17" s="2" t="s">
        <v>594</v>
      </c>
      <c r="L17" s="2" t="s">
        <v>595</v>
      </c>
      <c r="M17" s="2" t="s">
        <v>609</v>
      </c>
      <c r="N17" s="2" t="s">
        <v>113</v>
      </c>
      <c r="O17" s="2" t="s">
        <v>113</v>
      </c>
      <c r="P17" s="2" t="s">
        <v>114</v>
      </c>
      <c r="Q17" s="2" t="s">
        <v>112</v>
      </c>
      <c r="R17" s="2" t="s">
        <v>112</v>
      </c>
      <c r="S17" s="2" t="s">
        <v>112</v>
      </c>
      <c r="T17" s="2" t="s">
        <v>113</v>
      </c>
      <c r="U17" s="2" t="s">
        <v>113</v>
      </c>
      <c r="V17" s="2" t="s">
        <v>594</v>
      </c>
      <c r="W17" s="2" t="s">
        <v>595</v>
      </c>
      <c r="X17" s="2" t="s">
        <v>609</v>
      </c>
      <c r="Y17" s="2" t="s">
        <v>113</v>
      </c>
      <c r="Z17" s="2" t="s">
        <v>113</v>
      </c>
      <c r="AA17" s="2" t="s">
        <v>114</v>
      </c>
      <c r="AB17" s="2" t="s">
        <v>112</v>
      </c>
      <c r="AC17" s="2" t="s">
        <v>112</v>
      </c>
      <c r="AD17" s="2" t="s">
        <v>112</v>
      </c>
      <c r="AE17" s="2" t="s">
        <v>113</v>
      </c>
      <c r="AF17" s="2" t="s">
        <v>113</v>
      </c>
      <c r="AG17" s="2" t="s">
        <v>594</v>
      </c>
      <c r="AH17" s="2" t="s">
        <v>595</v>
      </c>
      <c r="AI17" s="2" t="s">
        <v>609</v>
      </c>
      <c r="AJ17" s="2" t="s">
        <v>113</v>
      </c>
      <c r="AK17" s="2" t="s">
        <v>113</v>
      </c>
      <c r="AL17" s="2" t="s">
        <v>114</v>
      </c>
      <c r="AM17" s="2" t="s">
        <v>112</v>
      </c>
      <c r="AN17" s="2" t="s">
        <v>112</v>
      </c>
      <c r="AO17" s="2" t="s">
        <v>112</v>
      </c>
      <c r="AP17" s="2" t="s">
        <v>113</v>
      </c>
      <c r="AQ17" s="2" t="s">
        <v>113</v>
      </c>
      <c r="AR17" s="2" t="s">
        <v>112</v>
      </c>
      <c r="AS17" s="2" t="s">
        <v>112</v>
      </c>
      <c r="AT17" s="2" t="s">
        <v>112</v>
      </c>
      <c r="AU17" s="2" t="s">
        <v>112</v>
      </c>
      <c r="AV17" s="2" t="s">
        <v>112</v>
      </c>
      <c r="AW17" s="2" t="s">
        <v>112</v>
      </c>
      <c r="AX17" s="2" t="s">
        <v>112</v>
      </c>
      <c r="AY17" s="2" t="s">
        <v>112</v>
      </c>
      <c r="AZ17" s="2" t="s">
        <v>112</v>
      </c>
      <c r="BA17" s="2" t="s">
        <v>112</v>
      </c>
      <c r="BB17" s="2" t="s">
        <v>112</v>
      </c>
    </row>
    <row r="18" spans="1:54" x14ac:dyDescent="0.2">
      <c r="A18" s="2" t="s">
        <v>116</v>
      </c>
      <c r="B18" s="2" t="s">
        <v>445</v>
      </c>
      <c r="C18" s="76">
        <v>642203</v>
      </c>
      <c r="D18" s="2" t="s">
        <v>403</v>
      </c>
      <c r="E18" s="2" t="s">
        <v>625</v>
      </c>
      <c r="F18" s="2" t="s">
        <v>112</v>
      </c>
      <c r="G18" s="2" t="s">
        <v>113</v>
      </c>
      <c r="H18" s="2" t="s">
        <v>113</v>
      </c>
      <c r="I18" s="2" t="s">
        <v>113</v>
      </c>
      <c r="J18" s="2" t="s">
        <v>113</v>
      </c>
      <c r="K18" s="2" t="s">
        <v>594</v>
      </c>
      <c r="L18" s="2" t="s">
        <v>596</v>
      </c>
      <c r="M18" s="2" t="s">
        <v>625</v>
      </c>
      <c r="N18" s="2" t="s">
        <v>113</v>
      </c>
      <c r="O18" s="2" t="s">
        <v>113</v>
      </c>
      <c r="P18" s="2" t="s">
        <v>114</v>
      </c>
      <c r="Q18" s="2" t="s">
        <v>112</v>
      </c>
      <c r="R18" s="2" t="s">
        <v>112</v>
      </c>
      <c r="S18" s="2" t="s">
        <v>112</v>
      </c>
      <c r="T18" s="2" t="s">
        <v>113</v>
      </c>
      <c r="U18" s="2" t="s">
        <v>113</v>
      </c>
      <c r="V18" s="2" t="s">
        <v>594</v>
      </c>
      <c r="W18" s="2" t="s">
        <v>596</v>
      </c>
      <c r="X18" s="2" t="s">
        <v>625</v>
      </c>
      <c r="Y18" s="2" t="s">
        <v>113</v>
      </c>
      <c r="Z18" s="2" t="s">
        <v>113</v>
      </c>
      <c r="AA18" s="2" t="s">
        <v>114</v>
      </c>
      <c r="AB18" s="2" t="s">
        <v>112</v>
      </c>
      <c r="AC18" s="2" t="s">
        <v>112</v>
      </c>
      <c r="AD18" s="2" t="s">
        <v>112</v>
      </c>
      <c r="AE18" s="2" t="s">
        <v>113</v>
      </c>
      <c r="AF18" s="2" t="s">
        <v>113</v>
      </c>
      <c r="AG18" s="2" t="s">
        <v>594</v>
      </c>
      <c r="AH18" s="2" t="s">
        <v>596</v>
      </c>
      <c r="AI18" s="2" t="s">
        <v>625</v>
      </c>
      <c r="AJ18" s="2" t="s">
        <v>113</v>
      </c>
      <c r="AK18" s="2" t="s">
        <v>113</v>
      </c>
      <c r="AL18" s="2" t="s">
        <v>114</v>
      </c>
      <c r="AM18" s="2" t="s">
        <v>112</v>
      </c>
      <c r="AN18" s="2" t="s">
        <v>112</v>
      </c>
      <c r="AO18" s="2" t="s">
        <v>112</v>
      </c>
      <c r="AP18" s="2" t="s">
        <v>113</v>
      </c>
      <c r="AQ18" s="2" t="s">
        <v>113</v>
      </c>
      <c r="AR18" s="2" t="s">
        <v>112</v>
      </c>
      <c r="AS18" s="2" t="s">
        <v>112</v>
      </c>
      <c r="AT18" s="2" t="s">
        <v>112</v>
      </c>
      <c r="AU18" s="2" t="s">
        <v>112</v>
      </c>
      <c r="AV18" s="2" t="s">
        <v>112</v>
      </c>
      <c r="AW18" s="2" t="s">
        <v>112</v>
      </c>
      <c r="AX18" s="2" t="s">
        <v>112</v>
      </c>
      <c r="AY18" s="2" t="s">
        <v>112</v>
      </c>
      <c r="AZ18" s="2" t="s">
        <v>112</v>
      </c>
      <c r="BA18" s="2" t="s">
        <v>112</v>
      </c>
      <c r="BB18" s="2" t="s">
        <v>112</v>
      </c>
    </row>
    <row r="19" spans="1:54" x14ac:dyDescent="0.2">
      <c r="A19" s="2" t="s">
        <v>116</v>
      </c>
      <c r="B19" s="2" t="s">
        <v>446</v>
      </c>
      <c r="C19" s="76">
        <v>641873</v>
      </c>
      <c r="D19" s="2" t="s">
        <v>403</v>
      </c>
      <c r="E19" s="2" t="s">
        <v>620</v>
      </c>
      <c r="F19" s="2" t="s">
        <v>112</v>
      </c>
      <c r="G19" s="2" t="s">
        <v>113</v>
      </c>
      <c r="H19" s="2" t="s">
        <v>113</v>
      </c>
      <c r="I19" s="2" t="s">
        <v>113</v>
      </c>
      <c r="J19" s="2" t="s">
        <v>113</v>
      </c>
      <c r="K19" s="2" t="s">
        <v>594</v>
      </c>
      <c r="L19" s="2" t="s">
        <v>596</v>
      </c>
      <c r="M19" s="2" t="s">
        <v>620</v>
      </c>
      <c r="N19" s="2" t="s">
        <v>113</v>
      </c>
      <c r="O19" s="2" t="s">
        <v>113</v>
      </c>
      <c r="P19" s="2" t="s">
        <v>114</v>
      </c>
      <c r="Q19" s="2" t="s">
        <v>112</v>
      </c>
      <c r="R19" s="2" t="s">
        <v>112</v>
      </c>
      <c r="S19" s="2" t="s">
        <v>112</v>
      </c>
      <c r="T19" s="2" t="s">
        <v>113</v>
      </c>
      <c r="U19" s="2" t="s">
        <v>113</v>
      </c>
      <c r="V19" s="2" t="s">
        <v>594</v>
      </c>
      <c r="W19" s="2" t="s">
        <v>596</v>
      </c>
      <c r="X19" s="2" t="s">
        <v>620</v>
      </c>
      <c r="Y19" s="2" t="s">
        <v>113</v>
      </c>
      <c r="Z19" s="2" t="s">
        <v>113</v>
      </c>
      <c r="AA19" s="2" t="s">
        <v>114</v>
      </c>
      <c r="AB19" s="2" t="s">
        <v>112</v>
      </c>
      <c r="AC19" s="2" t="s">
        <v>112</v>
      </c>
      <c r="AD19" s="2" t="s">
        <v>112</v>
      </c>
      <c r="AE19" s="2" t="s">
        <v>113</v>
      </c>
      <c r="AF19" s="2" t="s">
        <v>113</v>
      </c>
      <c r="AG19" s="2" t="s">
        <v>594</v>
      </c>
      <c r="AH19" s="2" t="s">
        <v>596</v>
      </c>
      <c r="AI19" s="2" t="s">
        <v>620</v>
      </c>
      <c r="AJ19" s="2" t="s">
        <v>113</v>
      </c>
      <c r="AK19" s="2" t="s">
        <v>113</v>
      </c>
      <c r="AL19" s="2" t="s">
        <v>114</v>
      </c>
      <c r="AM19" s="2" t="s">
        <v>112</v>
      </c>
      <c r="AN19" s="2" t="s">
        <v>112</v>
      </c>
      <c r="AO19" s="2" t="s">
        <v>112</v>
      </c>
      <c r="AP19" s="2" t="s">
        <v>113</v>
      </c>
      <c r="AQ19" s="2" t="s">
        <v>113</v>
      </c>
      <c r="AR19" s="2" t="s">
        <v>112</v>
      </c>
      <c r="AS19" s="2" t="s">
        <v>112</v>
      </c>
      <c r="AT19" s="2" t="s">
        <v>112</v>
      </c>
      <c r="AU19" s="2" t="s">
        <v>112</v>
      </c>
      <c r="AV19" s="2" t="s">
        <v>112</v>
      </c>
      <c r="AW19" s="2" t="s">
        <v>112</v>
      </c>
      <c r="AX19" s="2" t="s">
        <v>112</v>
      </c>
      <c r="AY19" s="2" t="s">
        <v>112</v>
      </c>
      <c r="AZ19" s="2" t="s">
        <v>112</v>
      </c>
      <c r="BA19" s="2" t="s">
        <v>112</v>
      </c>
      <c r="BB19" s="2" t="s">
        <v>112</v>
      </c>
    </row>
    <row r="20" spans="1:54" x14ac:dyDescent="0.2">
      <c r="A20" s="2" t="s">
        <v>116</v>
      </c>
      <c r="B20" s="2" t="s">
        <v>447</v>
      </c>
      <c r="C20" s="76">
        <v>642115</v>
      </c>
      <c r="D20" s="2" t="s">
        <v>403</v>
      </c>
      <c r="E20" s="2" t="s">
        <v>622</v>
      </c>
      <c r="F20" s="2" t="s">
        <v>112</v>
      </c>
      <c r="G20" s="2" t="s">
        <v>113</v>
      </c>
      <c r="H20" s="2" t="s">
        <v>113</v>
      </c>
      <c r="I20" s="2" t="s">
        <v>113</v>
      </c>
      <c r="J20" s="2" t="s">
        <v>113</v>
      </c>
      <c r="K20" s="2" t="s">
        <v>594</v>
      </c>
      <c r="L20" s="2" t="s">
        <v>595</v>
      </c>
      <c r="M20" s="2" t="s">
        <v>622</v>
      </c>
      <c r="N20" s="2" t="s">
        <v>113</v>
      </c>
      <c r="O20" s="2" t="s">
        <v>113</v>
      </c>
      <c r="P20" s="2" t="s">
        <v>114</v>
      </c>
      <c r="Q20" s="2" t="s">
        <v>112</v>
      </c>
      <c r="R20" s="2" t="s">
        <v>112</v>
      </c>
      <c r="S20" s="2" t="s">
        <v>112</v>
      </c>
      <c r="T20" s="2" t="s">
        <v>113</v>
      </c>
      <c r="U20" s="2" t="s">
        <v>113</v>
      </c>
      <c r="V20" s="2" t="s">
        <v>594</v>
      </c>
      <c r="W20" s="2" t="s">
        <v>595</v>
      </c>
      <c r="X20" s="2" t="s">
        <v>622</v>
      </c>
      <c r="Y20" s="2" t="s">
        <v>113</v>
      </c>
      <c r="Z20" s="2" t="s">
        <v>113</v>
      </c>
      <c r="AA20" s="2" t="s">
        <v>114</v>
      </c>
      <c r="AB20" s="2" t="s">
        <v>112</v>
      </c>
      <c r="AC20" s="2" t="s">
        <v>112</v>
      </c>
      <c r="AD20" s="2" t="s">
        <v>112</v>
      </c>
      <c r="AE20" s="2" t="s">
        <v>113</v>
      </c>
      <c r="AF20" s="2" t="s">
        <v>113</v>
      </c>
      <c r="AG20" s="2" t="s">
        <v>594</v>
      </c>
      <c r="AH20" s="2" t="s">
        <v>595</v>
      </c>
      <c r="AI20" s="2" t="s">
        <v>622</v>
      </c>
      <c r="AJ20" s="2" t="s">
        <v>113</v>
      </c>
      <c r="AK20" s="2" t="s">
        <v>113</v>
      </c>
      <c r="AL20" s="2" t="s">
        <v>114</v>
      </c>
      <c r="AM20" s="2" t="s">
        <v>112</v>
      </c>
      <c r="AN20" s="2" t="s">
        <v>112</v>
      </c>
      <c r="AO20" s="2" t="s">
        <v>112</v>
      </c>
      <c r="AP20" s="2" t="s">
        <v>113</v>
      </c>
      <c r="AQ20" s="2" t="s">
        <v>113</v>
      </c>
      <c r="AR20" s="2" t="s">
        <v>594</v>
      </c>
      <c r="AS20" s="2" t="s">
        <v>595</v>
      </c>
      <c r="AT20" s="2" t="s">
        <v>622</v>
      </c>
      <c r="AU20" s="2" t="s">
        <v>113</v>
      </c>
      <c r="AV20" s="2" t="s">
        <v>113</v>
      </c>
      <c r="AW20" s="2" t="s">
        <v>114</v>
      </c>
      <c r="AX20" s="2" t="s">
        <v>112</v>
      </c>
      <c r="AY20" s="2" t="s">
        <v>112</v>
      </c>
      <c r="AZ20" s="2" t="s">
        <v>112</v>
      </c>
      <c r="BA20" s="2" t="s">
        <v>113</v>
      </c>
      <c r="BB20" s="2" t="s">
        <v>113</v>
      </c>
    </row>
    <row r="21" spans="1:54" x14ac:dyDescent="0.2">
      <c r="A21" s="2" t="s">
        <v>116</v>
      </c>
      <c r="B21" s="2" t="s">
        <v>448</v>
      </c>
      <c r="C21" s="76">
        <v>643748</v>
      </c>
      <c r="D21" s="2" t="s">
        <v>403</v>
      </c>
      <c r="E21" s="2" t="s">
        <v>618</v>
      </c>
      <c r="F21" s="2" t="s">
        <v>112</v>
      </c>
      <c r="G21" s="2" t="s">
        <v>113</v>
      </c>
      <c r="H21" s="2" t="s">
        <v>113</v>
      </c>
      <c r="I21" s="2" t="s">
        <v>113</v>
      </c>
      <c r="J21" s="2" t="s">
        <v>113</v>
      </c>
      <c r="K21" s="2" t="s">
        <v>594</v>
      </c>
      <c r="L21" s="2" t="s">
        <v>595</v>
      </c>
      <c r="M21" s="2" t="s">
        <v>618</v>
      </c>
      <c r="N21" s="2" t="s">
        <v>113</v>
      </c>
      <c r="O21" s="2" t="s">
        <v>113</v>
      </c>
      <c r="P21" s="2" t="s">
        <v>114</v>
      </c>
      <c r="Q21" s="2" t="s">
        <v>112</v>
      </c>
      <c r="R21" s="2" t="s">
        <v>112</v>
      </c>
      <c r="S21" s="2" t="s">
        <v>112</v>
      </c>
      <c r="T21" s="2" t="s">
        <v>113</v>
      </c>
      <c r="U21" s="2" t="s">
        <v>113</v>
      </c>
      <c r="V21" s="2" t="s">
        <v>594</v>
      </c>
      <c r="W21" s="2" t="s">
        <v>595</v>
      </c>
      <c r="X21" s="2" t="s">
        <v>618</v>
      </c>
      <c r="Y21" s="2" t="s">
        <v>113</v>
      </c>
      <c r="Z21" s="2" t="s">
        <v>113</v>
      </c>
      <c r="AA21" s="2" t="s">
        <v>114</v>
      </c>
      <c r="AB21" s="2" t="s">
        <v>112</v>
      </c>
      <c r="AC21" s="2" t="s">
        <v>112</v>
      </c>
      <c r="AD21" s="2" t="s">
        <v>112</v>
      </c>
      <c r="AE21" s="2" t="s">
        <v>113</v>
      </c>
      <c r="AF21" s="2" t="s">
        <v>113</v>
      </c>
      <c r="AG21" s="2" t="s">
        <v>594</v>
      </c>
      <c r="AH21" s="2" t="s">
        <v>595</v>
      </c>
      <c r="AI21" s="2" t="s">
        <v>618</v>
      </c>
      <c r="AJ21" s="2" t="s">
        <v>113</v>
      </c>
      <c r="AK21" s="2" t="s">
        <v>113</v>
      </c>
      <c r="AL21" s="2" t="s">
        <v>114</v>
      </c>
      <c r="AM21" s="2" t="s">
        <v>112</v>
      </c>
      <c r="AN21" s="2" t="s">
        <v>112</v>
      </c>
      <c r="AO21" s="2" t="s">
        <v>112</v>
      </c>
      <c r="AP21" s="2" t="s">
        <v>113</v>
      </c>
      <c r="AQ21" s="2" t="s">
        <v>113</v>
      </c>
      <c r="AR21" s="2" t="s">
        <v>112</v>
      </c>
      <c r="AS21" s="2" t="s">
        <v>112</v>
      </c>
      <c r="AT21" s="2" t="s">
        <v>112</v>
      </c>
      <c r="AU21" s="2" t="s">
        <v>112</v>
      </c>
      <c r="AV21" s="2" t="s">
        <v>112</v>
      </c>
      <c r="AW21" s="2" t="s">
        <v>112</v>
      </c>
      <c r="AX21" s="2" t="s">
        <v>112</v>
      </c>
      <c r="AY21" s="2" t="s">
        <v>112</v>
      </c>
      <c r="AZ21" s="2" t="s">
        <v>112</v>
      </c>
      <c r="BA21" s="2" t="s">
        <v>112</v>
      </c>
      <c r="BB21" s="2" t="s">
        <v>112</v>
      </c>
    </row>
    <row r="22" spans="1:54" x14ac:dyDescent="0.2">
      <c r="A22" s="2" t="s">
        <v>116</v>
      </c>
      <c r="B22" s="2" t="s">
        <v>449</v>
      </c>
      <c r="C22" s="76">
        <v>640648</v>
      </c>
      <c r="D22" s="2" t="s">
        <v>403</v>
      </c>
      <c r="E22" s="2" t="s">
        <v>604</v>
      </c>
      <c r="F22" s="2" t="s">
        <v>112</v>
      </c>
      <c r="G22" s="2" t="s">
        <v>113</v>
      </c>
      <c r="H22" s="2" t="s">
        <v>113</v>
      </c>
      <c r="I22" s="2" t="s">
        <v>113</v>
      </c>
      <c r="J22" s="2" t="s">
        <v>113</v>
      </c>
      <c r="K22" s="2" t="s">
        <v>594</v>
      </c>
      <c r="L22" s="2" t="s">
        <v>595</v>
      </c>
      <c r="M22" s="2" t="s">
        <v>604</v>
      </c>
      <c r="N22" s="2" t="s">
        <v>113</v>
      </c>
      <c r="O22" s="2" t="s">
        <v>113</v>
      </c>
      <c r="P22" s="2" t="s">
        <v>114</v>
      </c>
      <c r="Q22" s="2" t="s">
        <v>112</v>
      </c>
      <c r="R22" s="2" t="s">
        <v>112</v>
      </c>
      <c r="S22" s="2" t="s">
        <v>112</v>
      </c>
      <c r="T22" s="2" t="s">
        <v>113</v>
      </c>
      <c r="U22" s="2" t="s">
        <v>113</v>
      </c>
      <c r="V22" s="2" t="s">
        <v>594</v>
      </c>
      <c r="W22" s="2" t="s">
        <v>595</v>
      </c>
      <c r="X22" s="2" t="s">
        <v>604</v>
      </c>
      <c r="Y22" s="2" t="s">
        <v>113</v>
      </c>
      <c r="Z22" s="2" t="s">
        <v>113</v>
      </c>
      <c r="AA22" s="2" t="s">
        <v>114</v>
      </c>
      <c r="AB22" s="2" t="s">
        <v>112</v>
      </c>
      <c r="AC22" s="2" t="s">
        <v>112</v>
      </c>
      <c r="AD22" s="2" t="s">
        <v>112</v>
      </c>
      <c r="AE22" s="2" t="s">
        <v>113</v>
      </c>
      <c r="AF22" s="2" t="s">
        <v>113</v>
      </c>
      <c r="AG22" s="2" t="s">
        <v>594</v>
      </c>
      <c r="AH22" s="2" t="s">
        <v>595</v>
      </c>
      <c r="AI22" s="2" t="s">
        <v>604</v>
      </c>
      <c r="AJ22" s="2" t="s">
        <v>113</v>
      </c>
      <c r="AK22" s="2" t="s">
        <v>113</v>
      </c>
      <c r="AL22" s="2" t="s">
        <v>114</v>
      </c>
      <c r="AM22" s="2" t="s">
        <v>112</v>
      </c>
      <c r="AN22" s="2" t="s">
        <v>112</v>
      </c>
      <c r="AO22" s="2" t="s">
        <v>112</v>
      </c>
      <c r="AP22" s="2" t="s">
        <v>113</v>
      </c>
      <c r="AQ22" s="2" t="s">
        <v>113</v>
      </c>
      <c r="AR22" s="2" t="s">
        <v>112</v>
      </c>
      <c r="AS22" s="2" t="s">
        <v>112</v>
      </c>
      <c r="AT22" s="2" t="s">
        <v>112</v>
      </c>
      <c r="AU22" s="2" t="s">
        <v>112</v>
      </c>
      <c r="AV22" s="2" t="s">
        <v>112</v>
      </c>
      <c r="AW22" s="2" t="s">
        <v>112</v>
      </c>
      <c r="AX22" s="2" t="s">
        <v>112</v>
      </c>
      <c r="AY22" s="2" t="s">
        <v>112</v>
      </c>
      <c r="AZ22" s="2" t="s">
        <v>112</v>
      </c>
      <c r="BA22" s="2" t="s">
        <v>112</v>
      </c>
      <c r="BB22" s="2" t="s">
        <v>112</v>
      </c>
    </row>
    <row r="23" spans="1:54" x14ac:dyDescent="0.2">
      <c r="A23" s="2" t="s">
        <v>116</v>
      </c>
      <c r="B23" s="2" t="s">
        <v>450</v>
      </c>
      <c r="C23" s="76">
        <v>640863</v>
      </c>
      <c r="D23" s="2" t="s">
        <v>403</v>
      </c>
      <c r="E23" s="2" t="s">
        <v>626</v>
      </c>
      <c r="F23" s="2" t="s">
        <v>112</v>
      </c>
      <c r="G23" s="2" t="s">
        <v>113</v>
      </c>
      <c r="H23" s="2" t="s">
        <v>113</v>
      </c>
      <c r="I23" s="2" t="s">
        <v>113</v>
      </c>
      <c r="J23" s="2" t="s">
        <v>113</v>
      </c>
      <c r="K23" s="2" t="s">
        <v>594</v>
      </c>
      <c r="L23" s="2" t="s">
        <v>595</v>
      </c>
      <c r="M23" s="2" t="s">
        <v>626</v>
      </c>
      <c r="N23" s="2" t="s">
        <v>113</v>
      </c>
      <c r="O23" s="2" t="s">
        <v>113</v>
      </c>
      <c r="P23" s="2" t="s">
        <v>114</v>
      </c>
      <c r="Q23" s="2" t="s">
        <v>112</v>
      </c>
      <c r="R23" s="2" t="s">
        <v>112</v>
      </c>
      <c r="S23" s="2" t="s">
        <v>112</v>
      </c>
      <c r="T23" s="2" t="s">
        <v>113</v>
      </c>
      <c r="U23" s="2" t="s">
        <v>113</v>
      </c>
      <c r="V23" s="2" t="s">
        <v>594</v>
      </c>
      <c r="W23" s="2" t="s">
        <v>595</v>
      </c>
      <c r="X23" s="2" t="s">
        <v>626</v>
      </c>
      <c r="Y23" s="2" t="s">
        <v>113</v>
      </c>
      <c r="Z23" s="2" t="s">
        <v>113</v>
      </c>
      <c r="AA23" s="2" t="s">
        <v>114</v>
      </c>
      <c r="AB23" s="2" t="s">
        <v>112</v>
      </c>
      <c r="AC23" s="2" t="s">
        <v>112</v>
      </c>
      <c r="AD23" s="2" t="s">
        <v>112</v>
      </c>
      <c r="AE23" s="2" t="s">
        <v>113</v>
      </c>
      <c r="AF23" s="2" t="s">
        <v>113</v>
      </c>
      <c r="AG23" s="2" t="s">
        <v>594</v>
      </c>
      <c r="AH23" s="2" t="s">
        <v>595</v>
      </c>
      <c r="AI23" s="2" t="s">
        <v>626</v>
      </c>
      <c r="AJ23" s="2" t="s">
        <v>113</v>
      </c>
      <c r="AK23" s="2" t="s">
        <v>113</v>
      </c>
      <c r="AL23" s="2" t="s">
        <v>114</v>
      </c>
      <c r="AM23" s="2" t="s">
        <v>112</v>
      </c>
      <c r="AN23" s="2" t="s">
        <v>112</v>
      </c>
      <c r="AO23" s="2" t="s">
        <v>112</v>
      </c>
      <c r="AP23" s="2" t="s">
        <v>113</v>
      </c>
      <c r="AQ23" s="2" t="s">
        <v>113</v>
      </c>
      <c r="AR23" s="2" t="s">
        <v>112</v>
      </c>
      <c r="AS23" s="2" t="s">
        <v>112</v>
      </c>
      <c r="AT23" s="2" t="s">
        <v>112</v>
      </c>
      <c r="AU23" s="2" t="s">
        <v>112</v>
      </c>
      <c r="AV23" s="2" t="s">
        <v>112</v>
      </c>
      <c r="AW23" s="2" t="s">
        <v>112</v>
      </c>
      <c r="AX23" s="2" t="s">
        <v>112</v>
      </c>
      <c r="AY23" s="2" t="s">
        <v>112</v>
      </c>
      <c r="AZ23" s="2" t="s">
        <v>112</v>
      </c>
      <c r="BA23" s="2" t="s">
        <v>112</v>
      </c>
      <c r="BB23" s="2" t="s">
        <v>112</v>
      </c>
    </row>
    <row r="24" spans="1:54" x14ac:dyDescent="0.2">
      <c r="A24" s="2" t="s">
        <v>116</v>
      </c>
      <c r="B24" s="2" t="s">
        <v>451</v>
      </c>
      <c r="C24" s="76">
        <v>645188</v>
      </c>
      <c r="D24" s="2" t="s">
        <v>403</v>
      </c>
      <c r="E24" s="2" t="s">
        <v>624</v>
      </c>
      <c r="F24" s="2" t="s">
        <v>112</v>
      </c>
      <c r="G24" s="2" t="s">
        <v>113</v>
      </c>
      <c r="H24" s="2" t="s">
        <v>113</v>
      </c>
      <c r="I24" s="2" t="s">
        <v>113</v>
      </c>
      <c r="J24" s="2" t="s">
        <v>113</v>
      </c>
      <c r="K24" s="2" t="s">
        <v>594</v>
      </c>
      <c r="L24" s="2" t="s">
        <v>595</v>
      </c>
      <c r="M24" s="2" t="s">
        <v>624</v>
      </c>
      <c r="N24" s="2" t="s">
        <v>113</v>
      </c>
      <c r="O24" s="2" t="s">
        <v>113</v>
      </c>
      <c r="P24" s="2" t="s">
        <v>114</v>
      </c>
      <c r="Q24" s="2" t="s">
        <v>112</v>
      </c>
      <c r="R24" s="2" t="s">
        <v>112</v>
      </c>
      <c r="S24" s="2" t="s">
        <v>112</v>
      </c>
      <c r="T24" s="2" t="s">
        <v>113</v>
      </c>
      <c r="U24" s="2" t="s">
        <v>113</v>
      </c>
      <c r="V24" s="2" t="s">
        <v>594</v>
      </c>
      <c r="W24" s="2" t="s">
        <v>595</v>
      </c>
      <c r="X24" s="2" t="s">
        <v>624</v>
      </c>
      <c r="Y24" s="2" t="s">
        <v>113</v>
      </c>
      <c r="Z24" s="2" t="s">
        <v>113</v>
      </c>
      <c r="AA24" s="2" t="s">
        <v>114</v>
      </c>
      <c r="AB24" s="2" t="s">
        <v>112</v>
      </c>
      <c r="AC24" s="2" t="s">
        <v>112</v>
      </c>
      <c r="AD24" s="2" t="s">
        <v>112</v>
      </c>
      <c r="AE24" s="2" t="s">
        <v>113</v>
      </c>
      <c r="AF24" s="2" t="s">
        <v>113</v>
      </c>
      <c r="AG24" s="2" t="s">
        <v>594</v>
      </c>
      <c r="AH24" s="2" t="s">
        <v>595</v>
      </c>
      <c r="AI24" s="2" t="s">
        <v>624</v>
      </c>
      <c r="AJ24" s="2" t="s">
        <v>113</v>
      </c>
      <c r="AK24" s="2" t="s">
        <v>113</v>
      </c>
      <c r="AL24" s="2" t="s">
        <v>114</v>
      </c>
      <c r="AM24" s="2" t="s">
        <v>112</v>
      </c>
      <c r="AN24" s="2" t="s">
        <v>112</v>
      </c>
      <c r="AO24" s="2" t="s">
        <v>112</v>
      </c>
      <c r="AP24" s="2" t="s">
        <v>113</v>
      </c>
      <c r="AQ24" s="2" t="s">
        <v>113</v>
      </c>
      <c r="AR24" s="2" t="s">
        <v>594</v>
      </c>
      <c r="AS24" s="2" t="s">
        <v>595</v>
      </c>
      <c r="AT24" s="2" t="s">
        <v>624</v>
      </c>
      <c r="AU24" s="2" t="s">
        <v>113</v>
      </c>
      <c r="AV24" s="2" t="s">
        <v>113</v>
      </c>
      <c r="AW24" s="2" t="s">
        <v>114</v>
      </c>
      <c r="AX24" s="2" t="s">
        <v>112</v>
      </c>
      <c r="AY24" s="2" t="s">
        <v>112</v>
      </c>
      <c r="AZ24" s="2" t="s">
        <v>112</v>
      </c>
      <c r="BA24" s="2" t="s">
        <v>113</v>
      </c>
      <c r="BB24" s="2" t="s">
        <v>113</v>
      </c>
    </row>
    <row r="25" spans="1:54" x14ac:dyDescent="0.2">
      <c r="A25" s="2" t="s">
        <v>116</v>
      </c>
      <c r="B25" s="2" t="s">
        <v>452</v>
      </c>
      <c r="C25" s="76">
        <v>637447</v>
      </c>
      <c r="D25" s="2" t="s">
        <v>403</v>
      </c>
      <c r="E25" s="2" t="s">
        <v>617</v>
      </c>
      <c r="F25" s="2" t="s">
        <v>112</v>
      </c>
      <c r="G25" s="2" t="s">
        <v>113</v>
      </c>
      <c r="H25" s="2" t="s">
        <v>113</v>
      </c>
      <c r="I25" s="2" t="s">
        <v>113</v>
      </c>
      <c r="J25" s="2" t="s">
        <v>113</v>
      </c>
      <c r="K25" s="2" t="s">
        <v>594</v>
      </c>
      <c r="L25" s="2" t="s">
        <v>597</v>
      </c>
      <c r="M25" s="2" t="s">
        <v>617</v>
      </c>
      <c r="N25" s="2" t="s">
        <v>113</v>
      </c>
      <c r="O25" s="2" t="s">
        <v>113</v>
      </c>
      <c r="P25" s="2" t="s">
        <v>114</v>
      </c>
      <c r="Q25" s="2" t="s">
        <v>112</v>
      </c>
      <c r="R25" s="2" t="s">
        <v>112</v>
      </c>
      <c r="S25" s="2" t="s">
        <v>112</v>
      </c>
      <c r="T25" s="2" t="s">
        <v>113</v>
      </c>
      <c r="U25" s="2" t="s">
        <v>113</v>
      </c>
      <c r="V25" s="2" t="s">
        <v>594</v>
      </c>
      <c r="W25" s="2" t="s">
        <v>597</v>
      </c>
      <c r="X25" s="2" t="s">
        <v>617</v>
      </c>
      <c r="Y25" s="2" t="s">
        <v>113</v>
      </c>
      <c r="Z25" s="2" t="s">
        <v>113</v>
      </c>
      <c r="AA25" s="2" t="s">
        <v>114</v>
      </c>
      <c r="AB25" s="2" t="s">
        <v>112</v>
      </c>
      <c r="AC25" s="2" t="s">
        <v>112</v>
      </c>
      <c r="AD25" s="2" t="s">
        <v>112</v>
      </c>
      <c r="AE25" s="2" t="s">
        <v>113</v>
      </c>
      <c r="AF25" s="2" t="s">
        <v>113</v>
      </c>
      <c r="AG25" s="2" t="s">
        <v>594</v>
      </c>
      <c r="AH25" s="2" t="s">
        <v>597</v>
      </c>
      <c r="AI25" s="2" t="s">
        <v>617</v>
      </c>
      <c r="AJ25" s="2" t="s">
        <v>113</v>
      </c>
      <c r="AK25" s="2" t="s">
        <v>113</v>
      </c>
      <c r="AL25" s="2" t="s">
        <v>114</v>
      </c>
      <c r="AM25" s="2" t="s">
        <v>112</v>
      </c>
      <c r="AN25" s="2" t="s">
        <v>112</v>
      </c>
      <c r="AO25" s="2" t="s">
        <v>112</v>
      </c>
      <c r="AP25" s="2" t="s">
        <v>113</v>
      </c>
      <c r="AQ25" s="2" t="s">
        <v>113</v>
      </c>
      <c r="AR25" s="2" t="s">
        <v>112</v>
      </c>
      <c r="AS25" s="2" t="s">
        <v>112</v>
      </c>
      <c r="AT25" s="2" t="s">
        <v>112</v>
      </c>
      <c r="AU25" s="2" t="s">
        <v>112</v>
      </c>
      <c r="AV25" s="2" t="s">
        <v>112</v>
      </c>
      <c r="AW25" s="2" t="s">
        <v>112</v>
      </c>
      <c r="AX25" s="2" t="s">
        <v>112</v>
      </c>
      <c r="AY25" s="2" t="s">
        <v>112</v>
      </c>
      <c r="AZ25" s="2" t="s">
        <v>112</v>
      </c>
      <c r="BA25" s="2" t="s">
        <v>112</v>
      </c>
      <c r="BB25" s="2" t="s">
        <v>112</v>
      </c>
    </row>
    <row r="26" spans="1:54" x14ac:dyDescent="0.2">
      <c r="A26" s="2" t="s">
        <v>116</v>
      </c>
      <c r="B26" s="2" t="s">
        <v>453</v>
      </c>
      <c r="C26" s="76">
        <v>640145</v>
      </c>
      <c r="D26" s="2" t="s">
        <v>403</v>
      </c>
      <c r="E26" s="2" t="s">
        <v>627</v>
      </c>
      <c r="F26" s="2" t="s">
        <v>112</v>
      </c>
      <c r="G26" s="2" t="s">
        <v>113</v>
      </c>
      <c r="H26" s="2" t="s">
        <v>113</v>
      </c>
      <c r="I26" s="2" t="s">
        <v>113</v>
      </c>
      <c r="J26" s="2" t="s">
        <v>113</v>
      </c>
      <c r="K26" s="2" t="s">
        <v>594</v>
      </c>
      <c r="L26" s="2" t="s">
        <v>596</v>
      </c>
      <c r="M26" s="2" t="s">
        <v>627</v>
      </c>
      <c r="N26" s="2" t="s">
        <v>113</v>
      </c>
      <c r="O26" s="2" t="s">
        <v>113</v>
      </c>
      <c r="P26" s="2" t="s">
        <v>114</v>
      </c>
      <c r="Q26" s="2" t="s">
        <v>112</v>
      </c>
      <c r="R26" s="2" t="s">
        <v>112</v>
      </c>
      <c r="S26" s="2" t="s">
        <v>112</v>
      </c>
      <c r="T26" s="2" t="s">
        <v>113</v>
      </c>
      <c r="U26" s="2" t="s">
        <v>113</v>
      </c>
      <c r="V26" s="2" t="s">
        <v>594</v>
      </c>
      <c r="W26" s="2" t="s">
        <v>596</v>
      </c>
      <c r="X26" s="2" t="s">
        <v>627</v>
      </c>
      <c r="Y26" s="2" t="s">
        <v>113</v>
      </c>
      <c r="Z26" s="2" t="s">
        <v>113</v>
      </c>
      <c r="AA26" s="2" t="s">
        <v>114</v>
      </c>
      <c r="AB26" s="2" t="s">
        <v>112</v>
      </c>
      <c r="AC26" s="2" t="s">
        <v>112</v>
      </c>
      <c r="AD26" s="2" t="s">
        <v>112</v>
      </c>
      <c r="AE26" s="2" t="s">
        <v>113</v>
      </c>
      <c r="AF26" s="2" t="s">
        <v>113</v>
      </c>
      <c r="AG26" s="2" t="s">
        <v>594</v>
      </c>
      <c r="AH26" s="2" t="s">
        <v>596</v>
      </c>
      <c r="AI26" s="2" t="s">
        <v>627</v>
      </c>
      <c r="AJ26" s="2" t="s">
        <v>113</v>
      </c>
      <c r="AK26" s="2" t="s">
        <v>113</v>
      </c>
      <c r="AL26" s="2" t="s">
        <v>114</v>
      </c>
      <c r="AM26" s="2" t="s">
        <v>112</v>
      </c>
      <c r="AN26" s="2" t="s">
        <v>112</v>
      </c>
      <c r="AO26" s="2" t="s">
        <v>112</v>
      </c>
      <c r="AP26" s="2" t="s">
        <v>113</v>
      </c>
      <c r="AQ26" s="2" t="s">
        <v>113</v>
      </c>
      <c r="AR26" s="2" t="s">
        <v>112</v>
      </c>
      <c r="AS26" s="2" t="s">
        <v>112</v>
      </c>
      <c r="AT26" s="2" t="s">
        <v>112</v>
      </c>
      <c r="AU26" s="2" t="s">
        <v>112</v>
      </c>
      <c r="AV26" s="2" t="s">
        <v>112</v>
      </c>
      <c r="AW26" s="2" t="s">
        <v>112</v>
      </c>
      <c r="AX26" s="2" t="s">
        <v>112</v>
      </c>
      <c r="AY26" s="2" t="s">
        <v>112</v>
      </c>
      <c r="AZ26" s="2" t="s">
        <v>112</v>
      </c>
      <c r="BA26" s="2" t="s">
        <v>112</v>
      </c>
      <c r="BB26" s="2" t="s">
        <v>112</v>
      </c>
    </row>
    <row r="27" spans="1:54" x14ac:dyDescent="0.2">
      <c r="A27" s="2" t="s">
        <v>116</v>
      </c>
      <c r="B27" s="2" t="s">
        <v>454</v>
      </c>
      <c r="C27" s="76">
        <v>636496</v>
      </c>
      <c r="D27" s="2" t="s">
        <v>403</v>
      </c>
      <c r="E27" s="2" t="s">
        <v>613</v>
      </c>
      <c r="F27" s="2" t="s">
        <v>112</v>
      </c>
      <c r="G27" s="2" t="s">
        <v>113</v>
      </c>
      <c r="H27" s="2" t="s">
        <v>113</v>
      </c>
      <c r="I27" s="2" t="s">
        <v>113</v>
      </c>
      <c r="J27" s="2" t="s">
        <v>113</v>
      </c>
      <c r="K27" s="2" t="s">
        <v>594</v>
      </c>
      <c r="L27" s="2" t="s">
        <v>595</v>
      </c>
      <c r="M27" s="2" t="s">
        <v>613</v>
      </c>
      <c r="N27" s="2" t="s">
        <v>113</v>
      </c>
      <c r="O27" s="2" t="s">
        <v>113</v>
      </c>
      <c r="P27" s="2" t="s">
        <v>114</v>
      </c>
      <c r="Q27" s="2" t="s">
        <v>112</v>
      </c>
      <c r="R27" s="2" t="s">
        <v>112</v>
      </c>
      <c r="S27" s="2" t="s">
        <v>112</v>
      </c>
      <c r="T27" s="2" t="s">
        <v>113</v>
      </c>
      <c r="U27" s="2" t="s">
        <v>113</v>
      </c>
      <c r="V27" s="2" t="s">
        <v>594</v>
      </c>
      <c r="W27" s="2" t="s">
        <v>595</v>
      </c>
      <c r="X27" s="2" t="s">
        <v>613</v>
      </c>
      <c r="Y27" s="2" t="s">
        <v>113</v>
      </c>
      <c r="Z27" s="2" t="s">
        <v>113</v>
      </c>
      <c r="AA27" s="2" t="s">
        <v>114</v>
      </c>
      <c r="AB27" s="2" t="s">
        <v>112</v>
      </c>
      <c r="AC27" s="2" t="s">
        <v>112</v>
      </c>
      <c r="AD27" s="2" t="s">
        <v>112</v>
      </c>
      <c r="AE27" s="2" t="s">
        <v>113</v>
      </c>
      <c r="AF27" s="2" t="s">
        <v>113</v>
      </c>
      <c r="AG27" s="2" t="s">
        <v>594</v>
      </c>
      <c r="AH27" s="2" t="s">
        <v>595</v>
      </c>
      <c r="AI27" s="2" t="s">
        <v>613</v>
      </c>
      <c r="AJ27" s="2" t="s">
        <v>113</v>
      </c>
      <c r="AK27" s="2" t="s">
        <v>113</v>
      </c>
      <c r="AL27" s="2" t="s">
        <v>114</v>
      </c>
      <c r="AM27" s="2" t="s">
        <v>112</v>
      </c>
      <c r="AN27" s="2" t="s">
        <v>112</v>
      </c>
      <c r="AO27" s="2" t="s">
        <v>112</v>
      </c>
      <c r="AP27" s="2" t="s">
        <v>113</v>
      </c>
      <c r="AQ27" s="2" t="s">
        <v>113</v>
      </c>
      <c r="AR27" s="2" t="s">
        <v>112</v>
      </c>
      <c r="AS27" s="2" t="s">
        <v>112</v>
      </c>
      <c r="AT27" s="2" t="s">
        <v>112</v>
      </c>
      <c r="AU27" s="2" t="s">
        <v>112</v>
      </c>
      <c r="AV27" s="2" t="s">
        <v>112</v>
      </c>
      <c r="AW27" s="2" t="s">
        <v>112</v>
      </c>
      <c r="AX27" s="2" t="s">
        <v>112</v>
      </c>
      <c r="AY27" s="2" t="s">
        <v>112</v>
      </c>
      <c r="AZ27" s="2" t="s">
        <v>112</v>
      </c>
      <c r="BA27" s="2" t="s">
        <v>112</v>
      </c>
      <c r="BB27" s="2" t="s">
        <v>112</v>
      </c>
    </row>
    <row r="28" spans="1:54" x14ac:dyDescent="0.2">
      <c r="A28" s="2" t="s">
        <v>116</v>
      </c>
      <c r="B28" s="2" t="s">
        <v>455</v>
      </c>
      <c r="C28" s="76">
        <v>643420</v>
      </c>
      <c r="D28" s="2" t="s">
        <v>403</v>
      </c>
      <c r="E28" s="2" t="s">
        <v>610</v>
      </c>
      <c r="F28" s="2" t="s">
        <v>112</v>
      </c>
      <c r="G28" s="2" t="s">
        <v>113</v>
      </c>
      <c r="H28" s="2" t="s">
        <v>113</v>
      </c>
      <c r="I28" s="2" t="s">
        <v>113</v>
      </c>
      <c r="J28" s="2" t="s">
        <v>113</v>
      </c>
      <c r="K28" s="2" t="s">
        <v>594</v>
      </c>
      <c r="L28" s="2" t="s">
        <v>595</v>
      </c>
      <c r="M28" s="2" t="s">
        <v>610</v>
      </c>
      <c r="N28" s="2" t="s">
        <v>113</v>
      </c>
      <c r="O28" s="2" t="s">
        <v>113</v>
      </c>
      <c r="P28" s="2" t="s">
        <v>114</v>
      </c>
      <c r="Q28" s="2" t="s">
        <v>112</v>
      </c>
      <c r="R28" s="2" t="s">
        <v>112</v>
      </c>
      <c r="S28" s="2" t="s">
        <v>112</v>
      </c>
      <c r="T28" s="2" t="s">
        <v>113</v>
      </c>
      <c r="U28" s="2" t="s">
        <v>113</v>
      </c>
      <c r="V28" s="2" t="s">
        <v>594</v>
      </c>
      <c r="W28" s="2" t="s">
        <v>595</v>
      </c>
      <c r="X28" s="2" t="s">
        <v>610</v>
      </c>
      <c r="Y28" s="2" t="s">
        <v>113</v>
      </c>
      <c r="Z28" s="2" t="s">
        <v>113</v>
      </c>
      <c r="AA28" s="2" t="s">
        <v>114</v>
      </c>
      <c r="AB28" s="2" t="s">
        <v>112</v>
      </c>
      <c r="AC28" s="2" t="s">
        <v>112</v>
      </c>
      <c r="AD28" s="2" t="s">
        <v>112</v>
      </c>
      <c r="AE28" s="2" t="s">
        <v>113</v>
      </c>
      <c r="AF28" s="2" t="s">
        <v>113</v>
      </c>
      <c r="AG28" s="2" t="s">
        <v>594</v>
      </c>
      <c r="AH28" s="2" t="s">
        <v>595</v>
      </c>
      <c r="AI28" s="2" t="s">
        <v>610</v>
      </c>
      <c r="AJ28" s="2" t="s">
        <v>113</v>
      </c>
      <c r="AK28" s="2" t="s">
        <v>113</v>
      </c>
      <c r="AL28" s="2" t="s">
        <v>114</v>
      </c>
      <c r="AM28" s="2" t="s">
        <v>112</v>
      </c>
      <c r="AN28" s="2" t="s">
        <v>112</v>
      </c>
      <c r="AO28" s="2" t="s">
        <v>112</v>
      </c>
      <c r="AP28" s="2" t="s">
        <v>113</v>
      </c>
      <c r="AQ28" s="2" t="s">
        <v>113</v>
      </c>
      <c r="AR28" s="2" t="s">
        <v>112</v>
      </c>
      <c r="AS28" s="2" t="s">
        <v>112</v>
      </c>
      <c r="AT28" s="2" t="s">
        <v>112</v>
      </c>
      <c r="AU28" s="2" t="s">
        <v>112</v>
      </c>
      <c r="AV28" s="2" t="s">
        <v>112</v>
      </c>
      <c r="AW28" s="2" t="s">
        <v>112</v>
      </c>
      <c r="AX28" s="2" t="s">
        <v>112</v>
      </c>
      <c r="AY28" s="2" t="s">
        <v>112</v>
      </c>
      <c r="AZ28" s="2" t="s">
        <v>112</v>
      </c>
      <c r="BA28" s="2" t="s">
        <v>112</v>
      </c>
      <c r="BB28" s="2" t="s">
        <v>112</v>
      </c>
    </row>
    <row r="29" spans="1:54" x14ac:dyDescent="0.2">
      <c r="A29" s="2" t="s">
        <v>116</v>
      </c>
      <c r="B29" s="2" t="s">
        <v>456</v>
      </c>
      <c r="C29" s="76">
        <v>641967</v>
      </c>
      <c r="D29" s="2" t="s">
        <v>403</v>
      </c>
      <c r="E29" s="2" t="s">
        <v>628</v>
      </c>
      <c r="F29" s="2" t="s">
        <v>112</v>
      </c>
      <c r="G29" s="2" t="s">
        <v>113</v>
      </c>
      <c r="H29" s="2" t="s">
        <v>113</v>
      </c>
      <c r="I29" s="2" t="s">
        <v>113</v>
      </c>
      <c r="J29" s="2" t="s">
        <v>113</v>
      </c>
      <c r="K29" s="2" t="s">
        <v>594</v>
      </c>
      <c r="L29" s="2" t="s">
        <v>602</v>
      </c>
      <c r="M29" s="2" t="s">
        <v>628</v>
      </c>
      <c r="N29" s="2" t="s">
        <v>113</v>
      </c>
      <c r="O29" s="2" t="s">
        <v>113</v>
      </c>
      <c r="P29" s="2" t="s">
        <v>114</v>
      </c>
      <c r="Q29" s="2" t="s">
        <v>112</v>
      </c>
      <c r="R29" s="2" t="s">
        <v>112</v>
      </c>
      <c r="S29" s="2" t="s">
        <v>112</v>
      </c>
      <c r="T29" s="2" t="s">
        <v>113</v>
      </c>
      <c r="U29" s="2" t="s">
        <v>113</v>
      </c>
      <c r="V29" s="2" t="s">
        <v>594</v>
      </c>
      <c r="W29" s="2" t="s">
        <v>602</v>
      </c>
      <c r="X29" s="2" t="s">
        <v>628</v>
      </c>
      <c r="Y29" s="2" t="s">
        <v>113</v>
      </c>
      <c r="Z29" s="2" t="s">
        <v>113</v>
      </c>
      <c r="AA29" s="2" t="s">
        <v>114</v>
      </c>
      <c r="AB29" s="2" t="s">
        <v>112</v>
      </c>
      <c r="AC29" s="2" t="s">
        <v>112</v>
      </c>
      <c r="AD29" s="2" t="s">
        <v>112</v>
      </c>
      <c r="AE29" s="2" t="s">
        <v>113</v>
      </c>
      <c r="AF29" s="2" t="s">
        <v>113</v>
      </c>
      <c r="AG29" s="2" t="s">
        <v>112</v>
      </c>
      <c r="AH29" s="2" t="s">
        <v>112</v>
      </c>
      <c r="AI29" s="2" t="s">
        <v>112</v>
      </c>
      <c r="AJ29" s="2" t="s">
        <v>112</v>
      </c>
      <c r="AK29" s="2" t="s">
        <v>112</v>
      </c>
      <c r="AL29" s="2" t="s">
        <v>112</v>
      </c>
      <c r="AM29" s="2" t="s">
        <v>112</v>
      </c>
      <c r="AN29" s="2" t="s">
        <v>112</v>
      </c>
      <c r="AO29" s="2" t="s">
        <v>112</v>
      </c>
      <c r="AP29" s="2" t="s">
        <v>112</v>
      </c>
      <c r="AQ29" s="2" t="s">
        <v>112</v>
      </c>
      <c r="AR29" s="2" t="s">
        <v>112</v>
      </c>
      <c r="AS29" s="2" t="s">
        <v>112</v>
      </c>
      <c r="AT29" s="2" t="s">
        <v>112</v>
      </c>
      <c r="AU29" s="2" t="s">
        <v>112</v>
      </c>
      <c r="AV29" s="2" t="s">
        <v>112</v>
      </c>
      <c r="AW29" s="2" t="s">
        <v>112</v>
      </c>
      <c r="AX29" s="2" t="s">
        <v>112</v>
      </c>
      <c r="AY29" s="2" t="s">
        <v>112</v>
      </c>
      <c r="AZ29" s="2" t="s">
        <v>112</v>
      </c>
      <c r="BA29" s="2" t="s">
        <v>112</v>
      </c>
      <c r="BB29" s="2" t="s">
        <v>112</v>
      </c>
    </row>
    <row r="30" spans="1:54" x14ac:dyDescent="0.2">
      <c r="A30" s="2" t="s">
        <v>116</v>
      </c>
      <c r="B30" s="2" t="s">
        <v>457</v>
      </c>
      <c r="C30" s="76">
        <v>641564</v>
      </c>
      <c r="D30" s="2" t="s">
        <v>403</v>
      </c>
      <c r="E30" s="2" t="s">
        <v>623</v>
      </c>
      <c r="F30" s="2" t="s">
        <v>112</v>
      </c>
      <c r="G30" s="2" t="s">
        <v>113</v>
      </c>
      <c r="H30" s="2" t="s">
        <v>113</v>
      </c>
      <c r="I30" s="2" t="s">
        <v>113</v>
      </c>
      <c r="J30" s="2" t="s">
        <v>113</v>
      </c>
      <c r="K30" s="2" t="s">
        <v>594</v>
      </c>
      <c r="L30" s="2" t="s">
        <v>595</v>
      </c>
      <c r="M30" s="2" t="s">
        <v>623</v>
      </c>
      <c r="N30" s="2" t="s">
        <v>113</v>
      </c>
      <c r="O30" s="2" t="s">
        <v>113</v>
      </c>
      <c r="P30" s="2" t="s">
        <v>114</v>
      </c>
      <c r="Q30" s="2" t="s">
        <v>112</v>
      </c>
      <c r="R30" s="2" t="s">
        <v>112</v>
      </c>
      <c r="S30" s="2" t="s">
        <v>112</v>
      </c>
      <c r="T30" s="2" t="s">
        <v>113</v>
      </c>
      <c r="U30" s="2" t="s">
        <v>113</v>
      </c>
      <c r="V30" s="2" t="s">
        <v>594</v>
      </c>
      <c r="W30" s="2" t="s">
        <v>595</v>
      </c>
      <c r="X30" s="2" t="s">
        <v>623</v>
      </c>
      <c r="Y30" s="2" t="s">
        <v>113</v>
      </c>
      <c r="Z30" s="2" t="s">
        <v>113</v>
      </c>
      <c r="AA30" s="2" t="s">
        <v>114</v>
      </c>
      <c r="AB30" s="2" t="s">
        <v>112</v>
      </c>
      <c r="AC30" s="2" t="s">
        <v>112</v>
      </c>
      <c r="AD30" s="2" t="s">
        <v>112</v>
      </c>
      <c r="AE30" s="2" t="s">
        <v>113</v>
      </c>
      <c r="AF30" s="2" t="s">
        <v>113</v>
      </c>
      <c r="AG30" s="2" t="s">
        <v>594</v>
      </c>
      <c r="AH30" s="2" t="s">
        <v>595</v>
      </c>
      <c r="AI30" s="2" t="s">
        <v>623</v>
      </c>
      <c r="AJ30" s="2" t="s">
        <v>113</v>
      </c>
      <c r="AK30" s="2" t="s">
        <v>113</v>
      </c>
      <c r="AL30" s="2" t="s">
        <v>114</v>
      </c>
      <c r="AM30" s="2" t="s">
        <v>112</v>
      </c>
      <c r="AN30" s="2" t="s">
        <v>112</v>
      </c>
      <c r="AO30" s="2" t="s">
        <v>112</v>
      </c>
      <c r="AP30" s="2" t="s">
        <v>113</v>
      </c>
      <c r="AQ30" s="2" t="s">
        <v>113</v>
      </c>
      <c r="AR30" s="2" t="s">
        <v>112</v>
      </c>
      <c r="AS30" s="2" t="s">
        <v>112</v>
      </c>
      <c r="AT30" s="2" t="s">
        <v>112</v>
      </c>
      <c r="AU30" s="2" t="s">
        <v>112</v>
      </c>
      <c r="AV30" s="2" t="s">
        <v>112</v>
      </c>
      <c r="AW30" s="2" t="s">
        <v>112</v>
      </c>
      <c r="AX30" s="2" t="s">
        <v>112</v>
      </c>
      <c r="AY30" s="2" t="s">
        <v>112</v>
      </c>
      <c r="AZ30" s="2" t="s">
        <v>112</v>
      </c>
      <c r="BA30" s="2" t="s">
        <v>112</v>
      </c>
      <c r="BB30" s="2" t="s">
        <v>112</v>
      </c>
    </row>
    <row r="31" spans="1:54" x14ac:dyDescent="0.2">
      <c r="A31" s="2" t="s">
        <v>116</v>
      </c>
      <c r="B31" s="2" t="s">
        <v>458</v>
      </c>
      <c r="C31" s="76">
        <v>643322</v>
      </c>
      <c r="D31" s="2" t="s">
        <v>403</v>
      </c>
      <c r="E31" s="2" t="s">
        <v>612</v>
      </c>
      <c r="F31" s="2" t="s">
        <v>112</v>
      </c>
      <c r="G31" s="2" t="s">
        <v>113</v>
      </c>
      <c r="H31" s="2" t="s">
        <v>113</v>
      </c>
      <c r="I31" s="2" t="s">
        <v>113</v>
      </c>
      <c r="J31" s="2" t="s">
        <v>113</v>
      </c>
      <c r="K31" s="2" t="s">
        <v>594</v>
      </c>
      <c r="L31" s="2" t="s">
        <v>595</v>
      </c>
      <c r="M31" s="2" t="s">
        <v>612</v>
      </c>
      <c r="N31" s="2" t="s">
        <v>113</v>
      </c>
      <c r="O31" s="2" t="s">
        <v>113</v>
      </c>
      <c r="P31" s="2" t="s">
        <v>114</v>
      </c>
      <c r="Q31" s="2" t="s">
        <v>112</v>
      </c>
      <c r="R31" s="2" t="s">
        <v>112</v>
      </c>
      <c r="S31" s="2" t="s">
        <v>112</v>
      </c>
      <c r="T31" s="2" t="s">
        <v>113</v>
      </c>
      <c r="U31" s="2" t="s">
        <v>113</v>
      </c>
      <c r="V31" s="2" t="s">
        <v>594</v>
      </c>
      <c r="W31" s="2" t="s">
        <v>595</v>
      </c>
      <c r="X31" s="2" t="s">
        <v>612</v>
      </c>
      <c r="Y31" s="2" t="s">
        <v>113</v>
      </c>
      <c r="Z31" s="2" t="s">
        <v>113</v>
      </c>
      <c r="AA31" s="2" t="s">
        <v>114</v>
      </c>
      <c r="AB31" s="2" t="s">
        <v>112</v>
      </c>
      <c r="AC31" s="2" t="s">
        <v>112</v>
      </c>
      <c r="AD31" s="2" t="s">
        <v>112</v>
      </c>
      <c r="AE31" s="2" t="s">
        <v>113</v>
      </c>
      <c r="AF31" s="2" t="s">
        <v>113</v>
      </c>
      <c r="AG31" s="2" t="s">
        <v>594</v>
      </c>
      <c r="AH31" s="2" t="s">
        <v>595</v>
      </c>
      <c r="AI31" s="2" t="s">
        <v>612</v>
      </c>
      <c r="AJ31" s="2" t="s">
        <v>113</v>
      </c>
      <c r="AK31" s="2" t="s">
        <v>113</v>
      </c>
      <c r="AL31" s="2" t="s">
        <v>114</v>
      </c>
      <c r="AM31" s="2" t="s">
        <v>112</v>
      </c>
      <c r="AN31" s="2" t="s">
        <v>112</v>
      </c>
      <c r="AO31" s="2" t="s">
        <v>112</v>
      </c>
      <c r="AP31" s="2" t="s">
        <v>113</v>
      </c>
      <c r="AQ31" s="2" t="s">
        <v>113</v>
      </c>
      <c r="AR31" s="2" t="s">
        <v>112</v>
      </c>
      <c r="AS31" s="2" t="s">
        <v>112</v>
      </c>
      <c r="AT31" s="2" t="s">
        <v>112</v>
      </c>
      <c r="AU31" s="2" t="s">
        <v>112</v>
      </c>
      <c r="AV31" s="2" t="s">
        <v>112</v>
      </c>
      <c r="AW31" s="2" t="s">
        <v>112</v>
      </c>
      <c r="AX31" s="2" t="s">
        <v>112</v>
      </c>
      <c r="AY31" s="2" t="s">
        <v>112</v>
      </c>
      <c r="AZ31" s="2" t="s">
        <v>112</v>
      </c>
      <c r="BA31" s="2" t="s">
        <v>112</v>
      </c>
      <c r="BB31" s="2" t="s">
        <v>112</v>
      </c>
    </row>
    <row r="32" spans="1:54" x14ac:dyDescent="0.2">
      <c r="A32" s="2" t="s">
        <v>116</v>
      </c>
      <c r="B32" s="2" t="s">
        <v>459</v>
      </c>
      <c r="C32" s="76">
        <v>459645</v>
      </c>
      <c r="D32" s="2" t="s">
        <v>403</v>
      </c>
      <c r="E32" s="2" t="s">
        <v>599</v>
      </c>
      <c r="F32" s="2" t="s">
        <v>112</v>
      </c>
      <c r="G32" s="2" t="s">
        <v>113</v>
      </c>
      <c r="H32" s="2" t="s">
        <v>113</v>
      </c>
      <c r="I32" s="2" t="s">
        <v>113</v>
      </c>
      <c r="J32" s="2" t="s">
        <v>113</v>
      </c>
      <c r="K32" s="2" t="s">
        <v>594</v>
      </c>
      <c r="L32" s="2" t="s">
        <v>595</v>
      </c>
      <c r="M32" s="2" t="s">
        <v>599</v>
      </c>
      <c r="N32" s="2" t="s">
        <v>113</v>
      </c>
      <c r="O32" s="2" t="s">
        <v>113</v>
      </c>
      <c r="P32" s="2" t="s">
        <v>114</v>
      </c>
      <c r="Q32" s="2" t="s">
        <v>112</v>
      </c>
      <c r="R32" s="2" t="s">
        <v>112</v>
      </c>
      <c r="S32" s="2" t="s">
        <v>112</v>
      </c>
      <c r="T32" s="2" t="s">
        <v>113</v>
      </c>
      <c r="U32" s="2" t="s">
        <v>113</v>
      </c>
      <c r="V32" s="2" t="s">
        <v>594</v>
      </c>
      <c r="W32" s="2" t="s">
        <v>595</v>
      </c>
      <c r="X32" s="2" t="s">
        <v>599</v>
      </c>
      <c r="Y32" s="2" t="s">
        <v>113</v>
      </c>
      <c r="Z32" s="2" t="s">
        <v>113</v>
      </c>
      <c r="AA32" s="2" t="s">
        <v>114</v>
      </c>
      <c r="AB32" s="2" t="s">
        <v>112</v>
      </c>
      <c r="AC32" s="2" t="s">
        <v>112</v>
      </c>
      <c r="AD32" s="2" t="s">
        <v>112</v>
      </c>
      <c r="AE32" s="2" t="s">
        <v>113</v>
      </c>
      <c r="AF32" s="2" t="s">
        <v>113</v>
      </c>
      <c r="AG32" s="2" t="s">
        <v>594</v>
      </c>
      <c r="AH32" s="2" t="s">
        <v>595</v>
      </c>
      <c r="AI32" s="2" t="s">
        <v>599</v>
      </c>
      <c r="AJ32" s="2" t="s">
        <v>113</v>
      </c>
      <c r="AK32" s="2" t="s">
        <v>113</v>
      </c>
      <c r="AL32" s="2" t="s">
        <v>114</v>
      </c>
      <c r="AM32" s="2" t="s">
        <v>112</v>
      </c>
      <c r="AN32" s="2" t="s">
        <v>112</v>
      </c>
      <c r="AO32" s="2" t="s">
        <v>112</v>
      </c>
      <c r="AP32" s="2" t="s">
        <v>113</v>
      </c>
      <c r="AQ32" s="2" t="s">
        <v>113</v>
      </c>
      <c r="AR32" s="2" t="s">
        <v>112</v>
      </c>
      <c r="AS32" s="2" t="s">
        <v>112</v>
      </c>
      <c r="AT32" s="2" t="s">
        <v>112</v>
      </c>
      <c r="AU32" s="2" t="s">
        <v>112</v>
      </c>
      <c r="AV32" s="2" t="s">
        <v>112</v>
      </c>
      <c r="AW32" s="2" t="s">
        <v>112</v>
      </c>
      <c r="AX32" s="2" t="s">
        <v>112</v>
      </c>
      <c r="AY32" s="2" t="s">
        <v>112</v>
      </c>
      <c r="AZ32" s="2" t="s">
        <v>112</v>
      </c>
      <c r="BA32" s="2" t="s">
        <v>112</v>
      </c>
      <c r="BB32" s="2" t="s">
        <v>112</v>
      </c>
    </row>
    <row r="33" spans="1:54" x14ac:dyDescent="0.2">
      <c r="A33" s="2" t="s">
        <v>116</v>
      </c>
      <c r="B33" s="2" t="s">
        <v>460</v>
      </c>
      <c r="C33" s="76">
        <v>641163</v>
      </c>
      <c r="D33" s="2" t="s">
        <v>403</v>
      </c>
      <c r="E33" s="2" t="s">
        <v>626</v>
      </c>
      <c r="F33" s="2" t="s">
        <v>112</v>
      </c>
      <c r="G33" s="2" t="s">
        <v>113</v>
      </c>
      <c r="H33" s="2" t="s">
        <v>113</v>
      </c>
      <c r="I33" s="2" t="s">
        <v>113</v>
      </c>
      <c r="J33" s="2" t="s">
        <v>113</v>
      </c>
      <c r="K33" s="2" t="s">
        <v>594</v>
      </c>
      <c r="L33" s="2" t="s">
        <v>595</v>
      </c>
      <c r="M33" s="2" t="s">
        <v>626</v>
      </c>
      <c r="N33" s="2" t="s">
        <v>113</v>
      </c>
      <c r="O33" s="2" t="s">
        <v>113</v>
      </c>
      <c r="P33" s="2" t="s">
        <v>114</v>
      </c>
      <c r="Q33" s="2" t="s">
        <v>112</v>
      </c>
      <c r="R33" s="2" t="s">
        <v>112</v>
      </c>
      <c r="S33" s="2" t="s">
        <v>112</v>
      </c>
      <c r="T33" s="2" t="s">
        <v>113</v>
      </c>
      <c r="U33" s="2" t="s">
        <v>113</v>
      </c>
      <c r="V33" s="2" t="s">
        <v>594</v>
      </c>
      <c r="W33" s="2" t="s">
        <v>595</v>
      </c>
      <c r="X33" s="2" t="s">
        <v>626</v>
      </c>
      <c r="Y33" s="2" t="s">
        <v>113</v>
      </c>
      <c r="Z33" s="2" t="s">
        <v>113</v>
      </c>
      <c r="AA33" s="2" t="s">
        <v>114</v>
      </c>
      <c r="AB33" s="2" t="s">
        <v>112</v>
      </c>
      <c r="AC33" s="2" t="s">
        <v>112</v>
      </c>
      <c r="AD33" s="2" t="s">
        <v>112</v>
      </c>
      <c r="AE33" s="2" t="s">
        <v>113</v>
      </c>
      <c r="AF33" s="2" t="s">
        <v>113</v>
      </c>
      <c r="AG33" s="2" t="s">
        <v>594</v>
      </c>
      <c r="AH33" s="2" t="s">
        <v>595</v>
      </c>
      <c r="AI33" s="2" t="s">
        <v>626</v>
      </c>
      <c r="AJ33" s="2" t="s">
        <v>113</v>
      </c>
      <c r="AK33" s="2" t="s">
        <v>113</v>
      </c>
      <c r="AL33" s="2" t="s">
        <v>114</v>
      </c>
      <c r="AM33" s="2" t="s">
        <v>112</v>
      </c>
      <c r="AN33" s="2" t="s">
        <v>112</v>
      </c>
      <c r="AO33" s="2" t="s">
        <v>112</v>
      </c>
      <c r="AP33" s="2" t="s">
        <v>113</v>
      </c>
      <c r="AQ33" s="2" t="s">
        <v>113</v>
      </c>
      <c r="AR33" s="2" t="s">
        <v>112</v>
      </c>
      <c r="AS33" s="2" t="s">
        <v>112</v>
      </c>
      <c r="AT33" s="2" t="s">
        <v>112</v>
      </c>
      <c r="AU33" s="2" t="s">
        <v>112</v>
      </c>
      <c r="AV33" s="2" t="s">
        <v>112</v>
      </c>
      <c r="AW33" s="2" t="s">
        <v>112</v>
      </c>
      <c r="AX33" s="2" t="s">
        <v>112</v>
      </c>
      <c r="AY33" s="2" t="s">
        <v>112</v>
      </c>
      <c r="AZ33" s="2" t="s">
        <v>112</v>
      </c>
      <c r="BA33" s="2" t="s">
        <v>112</v>
      </c>
      <c r="BB33" s="2" t="s">
        <v>112</v>
      </c>
    </row>
  </sheetData>
  <autoFilter ref="A1:BB33" xr:uid="{00000000-0001-0000-0000-00000000000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autoFilter>
  <sortState xmlns:xlrd2="http://schemas.microsoft.com/office/spreadsheetml/2017/richdata2" ref="A2:BB33">
    <sortCondition ref="A2:A33"/>
    <sortCondition ref="B2:B33"/>
  </sortState>
  <mergeCells count="4">
    <mergeCell ref="AG1:AQ1"/>
    <mergeCell ref="AR1:BB1"/>
    <mergeCell ref="K1:U1"/>
    <mergeCell ref="V1:AF1"/>
  </mergeCells>
  <conditionalFormatting sqref="A1">
    <cfRule type="duplicateValues" dxfId="15" priority="12"/>
  </conditionalFormatting>
  <conditionalFormatting sqref="B1">
    <cfRule type="duplicateValues" dxfId="14" priority="11"/>
    <cfRule type="duplicateValues" dxfId="13" priority="13"/>
  </conditionalFormatting>
  <conditionalFormatting sqref="B1:B1048576">
    <cfRule type="timePeriod" dxfId="12" priority="5" timePeriod="yesterday">
      <formula>FLOOR(B1,1)=TODAY()-1</formula>
    </cfRule>
    <cfRule type="duplicateValues" dxfId="11" priority="23"/>
    <cfRule type="duplicateValues" dxfId="10" priority="24"/>
    <cfRule type="duplicateValues" dxfId="9" priority="25"/>
    <cfRule type="duplicateValues" dxfId="8" priority="26"/>
  </conditionalFormatting>
  <conditionalFormatting sqref="B1:D1">
    <cfRule type="duplicateValues" dxfId="7" priority="9"/>
  </conditionalFormatting>
  <conditionalFormatting sqref="C1:C1048576">
    <cfRule type="duplicateValues" dxfId="6" priority="3"/>
  </conditionalFormatting>
  <conditionalFormatting sqref="C1:D1">
    <cfRule type="duplicateValues" dxfId="5" priority="10"/>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C3430-FBBB-4800-A0C3-F6E8E4AFCE7F}">
  <dimension ref="A1:CB46"/>
  <sheetViews>
    <sheetView workbookViewId="0">
      <pane ySplit="1" topLeftCell="A2" activePane="bottomLeft" state="frozen"/>
      <selection activeCell="B1" sqref="B1"/>
      <selection pane="bottomLeft" activeCell="AG27" sqref="A27:XFD27"/>
    </sheetView>
  </sheetViews>
  <sheetFormatPr baseColWidth="10" defaultColWidth="8.83203125" defaultRowHeight="15" x14ac:dyDescent="0.2"/>
  <cols>
    <col min="1" max="1" width="28.33203125" style="76" bestFit="1" customWidth="1"/>
    <col min="2" max="2" width="28.6640625" style="76" bestFit="1" customWidth="1"/>
    <col min="3" max="3" width="36" style="76" bestFit="1" customWidth="1"/>
    <col min="4" max="4" width="11" style="76" bestFit="1" customWidth="1"/>
    <col min="5" max="5" width="8.33203125" style="76" bestFit="1" customWidth="1"/>
    <col min="6" max="6" width="9.1640625" style="76" bestFit="1" customWidth="1"/>
    <col min="7" max="7" width="8.83203125" style="76" customWidth="1"/>
    <col min="8" max="8" width="7.6640625" style="76" bestFit="1" customWidth="1"/>
    <col min="9" max="9" width="15.5" style="76" bestFit="1" customWidth="1"/>
    <col min="10" max="10" width="18" style="86" bestFit="1" customWidth="1"/>
    <col min="11" max="11" width="22.5" style="76" bestFit="1" customWidth="1"/>
    <col min="12" max="12" width="23" style="76" bestFit="1" customWidth="1"/>
    <col min="13" max="75" width="50.6640625" style="76" customWidth="1"/>
    <col min="76" max="16384" width="8.83203125" style="76"/>
  </cols>
  <sheetData>
    <row r="1" spans="1:80" s="4" customFormat="1" ht="50" customHeight="1" x14ac:dyDescent="0.2">
      <c r="A1" s="5" t="s">
        <v>117</v>
      </c>
      <c r="B1" s="5" t="s">
        <v>99</v>
      </c>
      <c r="C1" s="5" t="s">
        <v>118</v>
      </c>
      <c r="D1" s="5" t="s">
        <v>100</v>
      </c>
      <c r="E1" s="5" t="s">
        <v>346</v>
      </c>
      <c r="F1" s="5" t="s">
        <v>119</v>
      </c>
      <c r="G1" s="5" t="s">
        <v>120</v>
      </c>
      <c r="H1" s="5" t="s">
        <v>121</v>
      </c>
      <c r="I1" s="5" t="s">
        <v>101</v>
      </c>
      <c r="J1" s="79" t="s">
        <v>368</v>
      </c>
      <c r="K1" s="5" t="s">
        <v>369</v>
      </c>
      <c r="L1" s="5" t="s">
        <v>370</v>
      </c>
      <c r="M1" s="5" t="s">
        <v>122</v>
      </c>
      <c r="N1" s="5" t="s">
        <v>123</v>
      </c>
      <c r="O1" s="5" t="s">
        <v>124</v>
      </c>
      <c r="P1" s="5" t="s">
        <v>125</v>
      </c>
      <c r="Q1" s="5" t="s">
        <v>126</v>
      </c>
      <c r="R1" s="5" t="s">
        <v>127</v>
      </c>
      <c r="S1" s="5" t="s">
        <v>128</v>
      </c>
      <c r="T1" s="5" t="s">
        <v>129</v>
      </c>
      <c r="U1" s="5" t="s">
        <v>130</v>
      </c>
      <c r="V1" s="5" t="s">
        <v>131</v>
      </c>
      <c r="W1" s="5" t="s">
        <v>132</v>
      </c>
      <c r="X1" s="5" t="s">
        <v>133</v>
      </c>
      <c r="Y1" s="5" t="s">
        <v>134</v>
      </c>
      <c r="Z1" s="5" t="s">
        <v>135</v>
      </c>
      <c r="AA1" s="5" t="s">
        <v>136</v>
      </c>
      <c r="AB1" s="5" t="s">
        <v>137</v>
      </c>
      <c r="AC1" s="5" t="s">
        <v>138</v>
      </c>
      <c r="AD1" s="5" t="s">
        <v>139</v>
      </c>
      <c r="AE1" s="5" t="s">
        <v>140</v>
      </c>
      <c r="AF1" s="5" t="s">
        <v>141</v>
      </c>
      <c r="AG1" s="5" t="s">
        <v>142</v>
      </c>
      <c r="AH1" s="5" t="s">
        <v>143</v>
      </c>
      <c r="AI1" s="5" t="s">
        <v>144</v>
      </c>
      <c r="AJ1" s="5" t="s">
        <v>145</v>
      </c>
      <c r="AK1" s="5" t="s">
        <v>146</v>
      </c>
      <c r="AL1" s="5" t="s">
        <v>147</v>
      </c>
      <c r="AM1" s="5" t="s">
        <v>148</v>
      </c>
      <c r="AN1" s="5" t="s">
        <v>149</v>
      </c>
      <c r="AO1" s="5" t="s">
        <v>150</v>
      </c>
      <c r="AP1" s="5" t="s">
        <v>151</v>
      </c>
      <c r="AQ1" s="5" t="s">
        <v>152</v>
      </c>
      <c r="AR1" s="5" t="s">
        <v>153</v>
      </c>
      <c r="AS1" s="5" t="s">
        <v>154</v>
      </c>
      <c r="AT1" s="5" t="s">
        <v>155</v>
      </c>
      <c r="AU1" s="5" t="s">
        <v>156</v>
      </c>
      <c r="AV1" s="5" t="s">
        <v>157</v>
      </c>
      <c r="AW1" s="5" t="s">
        <v>158</v>
      </c>
      <c r="AX1" s="5" t="s">
        <v>159</v>
      </c>
      <c r="AY1" s="5" t="s">
        <v>160</v>
      </c>
      <c r="AZ1" s="5" t="s">
        <v>161</v>
      </c>
      <c r="BA1" s="5" t="s">
        <v>162</v>
      </c>
      <c r="BB1" s="5" t="s">
        <v>163</v>
      </c>
      <c r="BC1" s="5" t="s">
        <v>164</v>
      </c>
      <c r="BD1" s="5" t="s">
        <v>165</v>
      </c>
      <c r="BE1" s="5" t="s">
        <v>166</v>
      </c>
      <c r="BF1" s="5" t="s">
        <v>167</v>
      </c>
      <c r="BG1" s="5" t="s">
        <v>168</v>
      </c>
      <c r="BH1" s="5" t="s">
        <v>86</v>
      </c>
      <c r="BI1" s="5" t="s">
        <v>169</v>
      </c>
      <c r="BJ1" s="5" t="s">
        <v>170</v>
      </c>
      <c r="BK1" s="5" t="s">
        <v>171</v>
      </c>
      <c r="BL1" s="5" t="s">
        <v>172</v>
      </c>
      <c r="BM1" s="5" t="s">
        <v>173</v>
      </c>
      <c r="BN1" s="5" t="s">
        <v>174</v>
      </c>
      <c r="BO1" s="5" t="s">
        <v>175</v>
      </c>
      <c r="BP1" s="5" t="s">
        <v>176</v>
      </c>
      <c r="BQ1" s="5" t="s">
        <v>177</v>
      </c>
      <c r="BR1" s="5" t="s">
        <v>178</v>
      </c>
      <c r="BS1" s="5" t="s">
        <v>179</v>
      </c>
      <c r="BT1" s="5" t="s">
        <v>180</v>
      </c>
      <c r="BU1" s="5" t="s">
        <v>181</v>
      </c>
      <c r="BV1" s="5" t="s">
        <v>182</v>
      </c>
      <c r="BW1" s="5" t="s">
        <v>183</v>
      </c>
      <c r="BX1" s="5" t="s">
        <v>184</v>
      </c>
      <c r="BY1" s="5" t="s">
        <v>185</v>
      </c>
      <c r="BZ1" s="5" t="s">
        <v>186</v>
      </c>
      <c r="CA1" s="5" t="s">
        <v>187</v>
      </c>
      <c r="CB1" s="5" t="s">
        <v>188</v>
      </c>
    </row>
    <row r="2" spans="1:80" x14ac:dyDescent="0.2">
      <c r="A2" s="76" t="s">
        <v>116</v>
      </c>
      <c r="B2" s="76" t="s">
        <v>338</v>
      </c>
      <c r="C2" s="76" t="s">
        <v>374</v>
      </c>
      <c r="D2" s="76">
        <v>634768</v>
      </c>
      <c r="E2" s="76">
        <v>1244875</v>
      </c>
      <c r="F2" s="76">
        <v>100</v>
      </c>
      <c r="G2" s="76" t="b">
        <v>1</v>
      </c>
      <c r="H2" s="76" t="s">
        <v>189</v>
      </c>
      <c r="I2" s="76" t="s">
        <v>322</v>
      </c>
      <c r="J2" s="76" t="s">
        <v>375</v>
      </c>
      <c r="K2" s="76" t="s">
        <v>371</v>
      </c>
      <c r="L2" s="76" t="s">
        <v>372</v>
      </c>
      <c r="M2" s="76" t="s">
        <v>191</v>
      </c>
      <c r="N2" s="76" t="s">
        <v>191</v>
      </c>
      <c r="O2" s="76" t="s">
        <v>191</v>
      </c>
      <c r="P2" s="76" t="s">
        <v>190</v>
      </c>
      <c r="Q2" s="76" t="s">
        <v>191</v>
      </c>
      <c r="R2" s="76" t="s">
        <v>191</v>
      </c>
      <c r="S2" s="76" t="s">
        <v>191</v>
      </c>
      <c r="T2" s="76" t="s">
        <v>191</v>
      </c>
      <c r="U2" s="76" t="s">
        <v>191</v>
      </c>
      <c r="V2" s="76" t="s">
        <v>192</v>
      </c>
      <c r="W2" s="76" t="s">
        <v>191</v>
      </c>
      <c r="X2" s="76" t="s">
        <v>190</v>
      </c>
      <c r="Y2" s="76" t="s">
        <v>191</v>
      </c>
      <c r="Z2" s="76" t="s">
        <v>191</v>
      </c>
      <c r="AA2" s="76" t="s">
        <v>191</v>
      </c>
      <c r="AB2" s="76" t="s">
        <v>191</v>
      </c>
      <c r="AC2" s="76" t="s">
        <v>192</v>
      </c>
      <c r="AD2" s="76" t="s">
        <v>191</v>
      </c>
      <c r="AE2" s="76" t="s">
        <v>190</v>
      </c>
      <c r="AF2" s="76" t="s">
        <v>190</v>
      </c>
      <c r="AG2" s="76" t="s">
        <v>191</v>
      </c>
      <c r="AH2" s="76" t="s">
        <v>191</v>
      </c>
      <c r="AI2" s="76" t="s">
        <v>191</v>
      </c>
      <c r="AJ2" s="76" t="s">
        <v>190</v>
      </c>
      <c r="AK2" s="76" t="s">
        <v>190</v>
      </c>
      <c r="AL2" s="76" t="s">
        <v>190</v>
      </c>
      <c r="AM2" s="76" t="s">
        <v>190</v>
      </c>
      <c r="AN2" s="76" t="s">
        <v>190</v>
      </c>
      <c r="AO2" s="76" t="s">
        <v>190</v>
      </c>
      <c r="AP2" s="76" t="s">
        <v>190</v>
      </c>
      <c r="AQ2" s="76" t="s">
        <v>191</v>
      </c>
      <c r="AR2" s="76" t="s">
        <v>191</v>
      </c>
      <c r="AS2" s="76" t="s">
        <v>190</v>
      </c>
      <c r="AT2" s="76" t="s">
        <v>190</v>
      </c>
      <c r="AU2" s="76" t="s">
        <v>190</v>
      </c>
      <c r="AV2" s="76" t="s">
        <v>190</v>
      </c>
      <c r="AW2" s="76" t="s">
        <v>190</v>
      </c>
      <c r="AX2" s="76" t="s">
        <v>190</v>
      </c>
      <c r="AY2" s="76" t="s">
        <v>190</v>
      </c>
      <c r="AZ2" s="76" t="s">
        <v>190</v>
      </c>
      <c r="BA2" s="76" t="s">
        <v>190</v>
      </c>
      <c r="BB2" s="76" t="s">
        <v>190</v>
      </c>
      <c r="BC2" s="76" t="s">
        <v>190</v>
      </c>
      <c r="BD2" s="76" t="s">
        <v>193</v>
      </c>
      <c r="BE2" s="76" t="s">
        <v>193</v>
      </c>
      <c r="BF2" s="76" t="s">
        <v>193</v>
      </c>
      <c r="BG2" s="76" t="s">
        <v>376</v>
      </c>
      <c r="BH2" s="76" t="s">
        <v>190</v>
      </c>
      <c r="BI2" s="76" t="s">
        <v>377</v>
      </c>
      <c r="BJ2" s="76" t="s">
        <v>205</v>
      </c>
      <c r="BK2" s="76" t="s">
        <v>205</v>
      </c>
      <c r="BL2" s="76" t="s">
        <v>205</v>
      </c>
      <c r="BM2" s="76" t="s">
        <v>205</v>
      </c>
      <c r="BN2" s="76" t="s">
        <v>198</v>
      </c>
      <c r="BO2" s="76" t="s">
        <v>194</v>
      </c>
      <c r="BP2" s="76" t="s">
        <v>194</v>
      </c>
      <c r="BQ2" s="76" t="s">
        <v>194</v>
      </c>
      <c r="BR2" s="76" t="s">
        <v>198</v>
      </c>
      <c r="BS2" s="76" t="s">
        <v>190</v>
      </c>
      <c r="BT2" s="76" t="s">
        <v>213</v>
      </c>
      <c r="BU2" s="76" t="s">
        <v>112</v>
      </c>
      <c r="BV2" s="76" t="s">
        <v>195</v>
      </c>
      <c r="BW2" s="76" t="s">
        <v>112</v>
      </c>
      <c r="BX2" s="76" t="s">
        <v>112</v>
      </c>
      <c r="BY2" s="76" t="s">
        <v>112</v>
      </c>
      <c r="BZ2" s="76" t="s">
        <v>112</v>
      </c>
      <c r="CA2" s="76" t="s">
        <v>113</v>
      </c>
      <c r="CB2" s="76" t="s">
        <v>115</v>
      </c>
    </row>
    <row r="3" spans="1:80" x14ac:dyDescent="0.2">
      <c r="A3" s="76" t="s">
        <v>116</v>
      </c>
      <c r="B3" s="76" t="s">
        <v>429</v>
      </c>
      <c r="C3" s="76" t="s">
        <v>462</v>
      </c>
      <c r="D3" s="76">
        <v>640467</v>
      </c>
      <c r="E3" s="76">
        <v>1273149</v>
      </c>
      <c r="F3" s="76">
        <v>100</v>
      </c>
      <c r="G3" s="76" t="b">
        <v>1</v>
      </c>
      <c r="H3" s="76" t="s">
        <v>189</v>
      </c>
      <c r="I3" s="76" t="s">
        <v>403</v>
      </c>
      <c r="J3" s="76" t="s">
        <v>406</v>
      </c>
      <c r="K3" s="76" t="s">
        <v>371</v>
      </c>
      <c r="L3" s="76" t="s">
        <v>372</v>
      </c>
      <c r="M3" s="76" t="s">
        <v>190</v>
      </c>
      <c r="N3" s="76" t="s">
        <v>190</v>
      </c>
      <c r="O3" s="76" t="s">
        <v>192</v>
      </c>
      <c r="P3" s="76" t="s">
        <v>190</v>
      </c>
      <c r="Q3" s="76" t="s">
        <v>190</v>
      </c>
      <c r="R3" s="76" t="s">
        <v>190</v>
      </c>
      <c r="S3" s="76" t="s">
        <v>190</v>
      </c>
      <c r="T3" s="76" t="s">
        <v>190</v>
      </c>
      <c r="U3" s="76" t="s">
        <v>190</v>
      </c>
      <c r="V3" s="76" t="s">
        <v>191</v>
      </c>
      <c r="W3" s="76" t="s">
        <v>191</v>
      </c>
      <c r="X3" s="76" t="s">
        <v>190</v>
      </c>
      <c r="Y3" s="76" t="s">
        <v>190</v>
      </c>
      <c r="Z3" s="76" t="s">
        <v>190</v>
      </c>
      <c r="AA3" s="76" t="s">
        <v>190</v>
      </c>
      <c r="AB3" s="76" t="s">
        <v>190</v>
      </c>
      <c r="AC3" s="76" t="s">
        <v>191</v>
      </c>
      <c r="AD3" s="76" t="s">
        <v>190</v>
      </c>
      <c r="AE3" s="76" t="s">
        <v>190</v>
      </c>
      <c r="AF3" s="76" t="s">
        <v>191</v>
      </c>
      <c r="AG3" s="76" t="s">
        <v>191</v>
      </c>
      <c r="AH3" s="76" t="s">
        <v>190</v>
      </c>
      <c r="AI3" s="76" t="s">
        <v>191</v>
      </c>
      <c r="AJ3" s="76" t="s">
        <v>190</v>
      </c>
      <c r="AK3" s="76" t="s">
        <v>190</v>
      </c>
      <c r="AL3" s="76" t="s">
        <v>190</v>
      </c>
      <c r="AM3" s="76" t="s">
        <v>190</v>
      </c>
      <c r="AN3" s="76" t="s">
        <v>190</v>
      </c>
      <c r="AO3" s="76" t="s">
        <v>190</v>
      </c>
      <c r="AP3" s="76" t="s">
        <v>190</v>
      </c>
      <c r="AQ3" s="76" t="s">
        <v>190</v>
      </c>
      <c r="AR3" s="76" t="s">
        <v>190</v>
      </c>
      <c r="AS3" s="76" t="s">
        <v>190</v>
      </c>
      <c r="AT3" s="76" t="s">
        <v>190</v>
      </c>
      <c r="AU3" s="76" t="s">
        <v>190</v>
      </c>
      <c r="AV3" s="76" t="s">
        <v>190</v>
      </c>
      <c r="AW3" s="76" t="s">
        <v>190</v>
      </c>
      <c r="AX3" s="76" t="s">
        <v>190</v>
      </c>
      <c r="AY3" s="76" t="s">
        <v>190</v>
      </c>
      <c r="AZ3" s="76" t="s">
        <v>190</v>
      </c>
      <c r="BA3" s="76" t="s">
        <v>190</v>
      </c>
      <c r="BB3" s="76" t="s">
        <v>190</v>
      </c>
      <c r="BC3" s="76" t="s">
        <v>190</v>
      </c>
      <c r="BD3" s="76" t="s">
        <v>199</v>
      </c>
      <c r="BE3" s="76" t="s">
        <v>199</v>
      </c>
      <c r="BF3" s="76" t="s">
        <v>201</v>
      </c>
      <c r="BG3" s="76" t="s">
        <v>113</v>
      </c>
      <c r="BH3" s="76" t="s">
        <v>190</v>
      </c>
      <c r="BI3" s="76" t="s">
        <v>113</v>
      </c>
      <c r="BJ3" s="76" t="s">
        <v>205</v>
      </c>
      <c r="BK3" s="76" t="s">
        <v>205</v>
      </c>
      <c r="BL3" s="76" t="s">
        <v>205</v>
      </c>
      <c r="BM3" s="76" t="s">
        <v>205</v>
      </c>
      <c r="BN3" s="76" t="s">
        <v>205</v>
      </c>
      <c r="BO3" s="76" t="s">
        <v>190</v>
      </c>
      <c r="BP3" s="76" t="s">
        <v>205</v>
      </c>
      <c r="BQ3" s="76" t="s">
        <v>205</v>
      </c>
      <c r="BR3" s="76" t="s">
        <v>205</v>
      </c>
      <c r="BS3" s="76" t="s">
        <v>205</v>
      </c>
      <c r="BT3" s="76" t="s">
        <v>113</v>
      </c>
      <c r="BU3" s="76" t="s">
        <v>112</v>
      </c>
      <c r="BV3" s="76" t="s">
        <v>112</v>
      </c>
      <c r="BW3" s="76" t="s">
        <v>112</v>
      </c>
      <c r="BX3" s="76" t="s">
        <v>197</v>
      </c>
      <c r="BY3" s="76" t="s">
        <v>112</v>
      </c>
      <c r="BZ3" s="76" t="s">
        <v>112</v>
      </c>
      <c r="CA3" s="76" t="s">
        <v>113</v>
      </c>
      <c r="CB3" s="76" t="s">
        <v>115</v>
      </c>
    </row>
    <row r="4" spans="1:80" x14ac:dyDescent="0.2">
      <c r="A4" s="76" t="s">
        <v>116</v>
      </c>
      <c r="B4" s="76" t="s">
        <v>430</v>
      </c>
      <c r="C4" s="76" t="s">
        <v>463</v>
      </c>
      <c r="D4" s="76">
        <v>636418</v>
      </c>
      <c r="E4" s="76">
        <v>1272285</v>
      </c>
      <c r="F4" s="76">
        <v>100</v>
      </c>
      <c r="G4" s="76" t="b">
        <v>1</v>
      </c>
      <c r="H4" s="76" t="s">
        <v>189</v>
      </c>
      <c r="I4" s="76" t="s">
        <v>403</v>
      </c>
      <c r="J4" s="76" t="s">
        <v>409</v>
      </c>
      <c r="K4" s="76" t="s">
        <v>371</v>
      </c>
      <c r="L4" s="76" t="s">
        <v>372</v>
      </c>
      <c r="M4" s="76" t="s">
        <v>191</v>
      </c>
      <c r="N4" s="76" t="s">
        <v>190</v>
      </c>
      <c r="O4" s="76" t="s">
        <v>192</v>
      </c>
      <c r="P4" s="76" t="s">
        <v>190</v>
      </c>
      <c r="Q4" s="76" t="s">
        <v>190</v>
      </c>
      <c r="R4" s="76" t="s">
        <v>190</v>
      </c>
      <c r="S4" s="76" t="s">
        <v>190</v>
      </c>
      <c r="T4" s="76" t="s">
        <v>191</v>
      </c>
      <c r="U4" s="76" t="s">
        <v>192</v>
      </c>
      <c r="V4" s="76" t="s">
        <v>192</v>
      </c>
      <c r="W4" s="76" t="s">
        <v>190</v>
      </c>
      <c r="X4" s="76" t="s">
        <v>190</v>
      </c>
      <c r="Y4" s="76" t="s">
        <v>190</v>
      </c>
      <c r="Z4" s="76" t="s">
        <v>190</v>
      </c>
      <c r="AA4" s="76" t="s">
        <v>191</v>
      </c>
      <c r="AB4" s="76" t="s">
        <v>191</v>
      </c>
      <c r="AC4" s="76" t="s">
        <v>192</v>
      </c>
      <c r="AD4" s="76" t="s">
        <v>191</v>
      </c>
      <c r="AE4" s="76" t="s">
        <v>191</v>
      </c>
      <c r="AF4" s="76" t="s">
        <v>191</v>
      </c>
      <c r="AG4" s="76" t="s">
        <v>191</v>
      </c>
      <c r="AH4" s="76" t="s">
        <v>192</v>
      </c>
      <c r="AI4" s="76" t="s">
        <v>190</v>
      </c>
      <c r="AJ4" s="76" t="s">
        <v>190</v>
      </c>
      <c r="AK4" s="76" t="s">
        <v>190</v>
      </c>
      <c r="AL4" s="76" t="s">
        <v>190</v>
      </c>
      <c r="AM4" s="76" t="s">
        <v>190</v>
      </c>
      <c r="AN4" s="76" t="s">
        <v>190</v>
      </c>
      <c r="AO4" s="76" t="s">
        <v>190</v>
      </c>
      <c r="AP4" s="76" t="s">
        <v>192</v>
      </c>
      <c r="AQ4" s="76" t="s">
        <v>191</v>
      </c>
      <c r="AR4" s="76" t="s">
        <v>190</v>
      </c>
      <c r="AS4" s="76" t="s">
        <v>192</v>
      </c>
      <c r="AT4" s="76" t="s">
        <v>191</v>
      </c>
      <c r="AU4" s="76" t="s">
        <v>190</v>
      </c>
      <c r="AV4" s="76" t="s">
        <v>191</v>
      </c>
      <c r="AW4" s="76" t="s">
        <v>192</v>
      </c>
      <c r="AX4" s="76" t="s">
        <v>192</v>
      </c>
      <c r="AY4" s="76" t="s">
        <v>191</v>
      </c>
      <c r="AZ4" s="76" t="s">
        <v>191</v>
      </c>
      <c r="BA4" s="76" t="s">
        <v>190</v>
      </c>
      <c r="BB4" s="76" t="s">
        <v>190</v>
      </c>
      <c r="BC4" s="76" t="s">
        <v>190</v>
      </c>
      <c r="BD4" s="76" t="s">
        <v>200</v>
      </c>
      <c r="BE4" s="76" t="s">
        <v>200</v>
      </c>
      <c r="BF4" s="76" t="s">
        <v>199</v>
      </c>
      <c r="BG4" s="76" t="s">
        <v>464</v>
      </c>
      <c r="BH4" s="76" t="s">
        <v>191</v>
      </c>
      <c r="BI4" s="76" t="s">
        <v>113</v>
      </c>
      <c r="BJ4" s="76" t="s">
        <v>205</v>
      </c>
      <c r="BK4" s="76" t="s">
        <v>205</v>
      </c>
      <c r="BL4" s="76" t="s">
        <v>205</v>
      </c>
      <c r="BM4" s="76" t="s">
        <v>205</v>
      </c>
      <c r="BN4" s="76" t="s">
        <v>205</v>
      </c>
      <c r="BO4" s="76" t="s">
        <v>205</v>
      </c>
      <c r="BP4" s="76" t="s">
        <v>205</v>
      </c>
      <c r="BQ4" s="76" t="s">
        <v>205</v>
      </c>
      <c r="BR4" s="76" t="s">
        <v>205</v>
      </c>
      <c r="BS4" s="76" t="s">
        <v>205</v>
      </c>
      <c r="BT4" s="76" t="s">
        <v>113</v>
      </c>
      <c r="BU4" s="76" t="s">
        <v>112</v>
      </c>
      <c r="BV4" s="76" t="s">
        <v>112</v>
      </c>
      <c r="BW4" s="76" t="s">
        <v>112</v>
      </c>
      <c r="BX4" s="76" t="s">
        <v>197</v>
      </c>
      <c r="BY4" s="76" t="s">
        <v>112</v>
      </c>
      <c r="BZ4" s="76" t="s">
        <v>112</v>
      </c>
      <c r="CA4" s="76" t="s">
        <v>113</v>
      </c>
      <c r="CB4" s="76" t="s">
        <v>115</v>
      </c>
    </row>
    <row r="5" spans="1:80" x14ac:dyDescent="0.2">
      <c r="A5" s="76" t="s">
        <v>116</v>
      </c>
      <c r="B5" s="76" t="s">
        <v>431</v>
      </c>
      <c r="C5" s="76" t="s">
        <v>465</v>
      </c>
      <c r="D5" s="76">
        <v>642361</v>
      </c>
      <c r="E5" s="76">
        <v>1272031</v>
      </c>
      <c r="F5" s="76">
        <v>100</v>
      </c>
      <c r="G5" s="76" t="b">
        <v>1</v>
      </c>
      <c r="H5" s="76" t="s">
        <v>189</v>
      </c>
      <c r="I5" s="76" t="s">
        <v>403</v>
      </c>
      <c r="J5" s="76" t="s">
        <v>406</v>
      </c>
      <c r="K5" s="76" t="s">
        <v>371</v>
      </c>
      <c r="L5" s="76" t="s">
        <v>372</v>
      </c>
      <c r="M5" s="76" t="s">
        <v>191</v>
      </c>
      <c r="N5" s="76" t="s">
        <v>191</v>
      </c>
      <c r="O5" s="76" t="s">
        <v>190</v>
      </c>
      <c r="P5" s="76" t="s">
        <v>190</v>
      </c>
      <c r="Q5" s="76" t="s">
        <v>190</v>
      </c>
      <c r="R5" s="76" t="s">
        <v>190</v>
      </c>
      <c r="S5" s="76" t="s">
        <v>190</v>
      </c>
      <c r="T5" s="76" t="s">
        <v>190</v>
      </c>
      <c r="U5" s="76" t="s">
        <v>190</v>
      </c>
      <c r="V5" s="76" t="s">
        <v>191</v>
      </c>
      <c r="W5" s="76" t="s">
        <v>191</v>
      </c>
      <c r="X5" s="76" t="s">
        <v>190</v>
      </c>
      <c r="Y5" s="76" t="s">
        <v>190</v>
      </c>
      <c r="Z5" s="76" t="s">
        <v>190</v>
      </c>
      <c r="AA5" s="76" t="s">
        <v>191</v>
      </c>
      <c r="AB5" s="76" t="s">
        <v>191</v>
      </c>
      <c r="AC5" s="76" t="s">
        <v>190</v>
      </c>
      <c r="AD5" s="76" t="s">
        <v>190</v>
      </c>
      <c r="AE5" s="76" t="s">
        <v>190</v>
      </c>
      <c r="AF5" s="76" t="s">
        <v>190</v>
      </c>
      <c r="AG5" s="76" t="s">
        <v>190</v>
      </c>
      <c r="AH5" s="76" t="s">
        <v>191</v>
      </c>
      <c r="AI5" s="76" t="s">
        <v>191</v>
      </c>
      <c r="AJ5" s="76" t="s">
        <v>190</v>
      </c>
      <c r="AK5" s="76" t="s">
        <v>190</v>
      </c>
      <c r="AL5" s="76" t="s">
        <v>190</v>
      </c>
      <c r="AM5" s="76" t="s">
        <v>191</v>
      </c>
      <c r="AN5" s="76" t="s">
        <v>190</v>
      </c>
      <c r="AO5" s="76" t="s">
        <v>190</v>
      </c>
      <c r="AP5" s="76" t="s">
        <v>190</v>
      </c>
      <c r="AQ5" s="76" t="s">
        <v>190</v>
      </c>
      <c r="AR5" s="76" t="s">
        <v>191</v>
      </c>
      <c r="AS5" s="76" t="s">
        <v>191</v>
      </c>
      <c r="AT5" s="76" t="s">
        <v>191</v>
      </c>
      <c r="AU5" s="76" t="s">
        <v>190</v>
      </c>
      <c r="AV5" s="76" t="s">
        <v>190</v>
      </c>
      <c r="AW5" s="76" t="s">
        <v>190</v>
      </c>
      <c r="AX5" s="76" t="s">
        <v>191</v>
      </c>
      <c r="AY5" s="76" t="s">
        <v>191</v>
      </c>
      <c r="AZ5" s="76" t="s">
        <v>190</v>
      </c>
      <c r="BA5" s="76" t="s">
        <v>190</v>
      </c>
      <c r="BB5" s="76" t="s">
        <v>190</v>
      </c>
      <c r="BC5" s="76" t="s">
        <v>190</v>
      </c>
      <c r="BD5" s="76" t="s">
        <v>199</v>
      </c>
      <c r="BE5" s="76" t="s">
        <v>199</v>
      </c>
      <c r="BF5" s="76" t="s">
        <v>201</v>
      </c>
      <c r="BG5" s="76" t="s">
        <v>113</v>
      </c>
      <c r="BH5" s="76" t="s">
        <v>191</v>
      </c>
      <c r="BI5" s="76" t="s">
        <v>113</v>
      </c>
      <c r="BJ5" s="76" t="s">
        <v>205</v>
      </c>
      <c r="BK5" s="76" t="s">
        <v>205</v>
      </c>
      <c r="BL5" s="76" t="s">
        <v>205</v>
      </c>
      <c r="BM5" s="76" t="s">
        <v>205</v>
      </c>
      <c r="BN5" s="76" t="s">
        <v>205</v>
      </c>
      <c r="BO5" s="76" t="s">
        <v>191</v>
      </c>
      <c r="BP5" s="76" t="s">
        <v>205</v>
      </c>
      <c r="BQ5" s="76" t="s">
        <v>191</v>
      </c>
      <c r="BR5" s="76" t="s">
        <v>198</v>
      </c>
      <c r="BS5" s="76" t="s">
        <v>205</v>
      </c>
      <c r="BT5" s="76" t="s">
        <v>113</v>
      </c>
      <c r="BU5" s="76" t="s">
        <v>112</v>
      </c>
      <c r="BV5" s="76" t="s">
        <v>112</v>
      </c>
      <c r="BW5" s="76" t="s">
        <v>112</v>
      </c>
      <c r="BX5" s="76" t="s">
        <v>112</v>
      </c>
      <c r="BY5" s="76" t="s">
        <v>112</v>
      </c>
      <c r="BZ5" s="76" t="s">
        <v>209</v>
      </c>
      <c r="CA5" s="76" t="s">
        <v>466</v>
      </c>
      <c r="CB5" s="76" t="s">
        <v>115</v>
      </c>
    </row>
    <row r="6" spans="1:80" x14ac:dyDescent="0.2">
      <c r="A6" s="76" t="s">
        <v>116</v>
      </c>
      <c r="B6" s="76" t="s">
        <v>432</v>
      </c>
      <c r="C6" s="76" t="s">
        <v>467</v>
      </c>
      <c r="D6" s="76">
        <v>642411</v>
      </c>
      <c r="E6" s="76">
        <v>1243391</v>
      </c>
      <c r="F6" s="76">
        <v>100</v>
      </c>
      <c r="G6" s="76" t="b">
        <v>1</v>
      </c>
      <c r="H6" s="76" t="s">
        <v>189</v>
      </c>
      <c r="I6" s="76" t="s">
        <v>403</v>
      </c>
      <c r="J6" s="76" t="s">
        <v>406</v>
      </c>
      <c r="K6" s="76" t="s">
        <v>371</v>
      </c>
      <c r="L6" s="76" t="s">
        <v>372</v>
      </c>
      <c r="M6" s="76" t="s">
        <v>190</v>
      </c>
      <c r="N6" s="76" t="s">
        <v>190</v>
      </c>
      <c r="O6" s="76" t="s">
        <v>191</v>
      </c>
      <c r="P6" s="76" t="s">
        <v>190</v>
      </c>
      <c r="Q6" s="76" t="s">
        <v>190</v>
      </c>
      <c r="R6" s="76" t="s">
        <v>191</v>
      </c>
      <c r="S6" s="76" t="s">
        <v>190</v>
      </c>
      <c r="T6" s="76" t="s">
        <v>190</v>
      </c>
      <c r="U6" s="76" t="s">
        <v>190</v>
      </c>
      <c r="V6" s="76" t="s">
        <v>190</v>
      </c>
      <c r="W6" s="76" t="s">
        <v>190</v>
      </c>
      <c r="X6" s="76" t="s">
        <v>190</v>
      </c>
      <c r="Y6" s="76" t="s">
        <v>190</v>
      </c>
      <c r="Z6" s="76" t="s">
        <v>190</v>
      </c>
      <c r="AA6" s="76" t="s">
        <v>190</v>
      </c>
      <c r="AB6" s="76" t="s">
        <v>190</v>
      </c>
      <c r="AC6" s="76" t="s">
        <v>190</v>
      </c>
      <c r="AD6" s="76" t="s">
        <v>191</v>
      </c>
      <c r="AE6" s="76" t="s">
        <v>191</v>
      </c>
      <c r="AF6" s="76" t="s">
        <v>190</v>
      </c>
      <c r="AG6" s="76" t="s">
        <v>190</v>
      </c>
      <c r="AH6" s="76" t="s">
        <v>190</v>
      </c>
      <c r="AI6" s="76" t="s">
        <v>190</v>
      </c>
      <c r="AJ6" s="76" t="s">
        <v>190</v>
      </c>
      <c r="AK6" s="76" t="s">
        <v>190</v>
      </c>
      <c r="AL6" s="76" t="s">
        <v>190</v>
      </c>
      <c r="AM6" s="76" t="s">
        <v>190</v>
      </c>
      <c r="AN6" s="76" t="s">
        <v>190</v>
      </c>
      <c r="AO6" s="76" t="s">
        <v>191</v>
      </c>
      <c r="AP6" s="76" t="s">
        <v>191</v>
      </c>
      <c r="AQ6" s="76" t="s">
        <v>190</v>
      </c>
      <c r="AR6" s="76" t="s">
        <v>190</v>
      </c>
      <c r="AS6" s="76" t="s">
        <v>191</v>
      </c>
      <c r="AT6" s="76" t="s">
        <v>191</v>
      </c>
      <c r="AU6" s="76" t="s">
        <v>191</v>
      </c>
      <c r="AV6" s="76" t="s">
        <v>191</v>
      </c>
      <c r="AW6" s="76" t="s">
        <v>191</v>
      </c>
      <c r="AX6" s="76" t="s">
        <v>191</v>
      </c>
      <c r="AY6" s="76" t="s">
        <v>190</v>
      </c>
      <c r="AZ6" s="76" t="s">
        <v>190</v>
      </c>
      <c r="BA6" s="76" t="s">
        <v>190</v>
      </c>
      <c r="BB6" s="76" t="s">
        <v>190</v>
      </c>
      <c r="BC6" s="76" t="s">
        <v>190</v>
      </c>
      <c r="BD6" s="76" t="s">
        <v>199</v>
      </c>
      <c r="BE6" s="76" t="s">
        <v>199</v>
      </c>
      <c r="BF6" s="76" t="s">
        <v>199</v>
      </c>
      <c r="BG6" s="76" t="s">
        <v>468</v>
      </c>
      <c r="BH6" s="76" t="s">
        <v>190</v>
      </c>
      <c r="BI6" s="76" t="s">
        <v>469</v>
      </c>
      <c r="BJ6" s="76" t="s">
        <v>205</v>
      </c>
      <c r="BK6" s="76" t="s">
        <v>205</v>
      </c>
      <c r="BL6" s="76" t="s">
        <v>205</v>
      </c>
      <c r="BM6" s="76" t="s">
        <v>205</v>
      </c>
      <c r="BN6" s="76" t="s">
        <v>205</v>
      </c>
      <c r="BO6" s="76" t="s">
        <v>205</v>
      </c>
      <c r="BP6" s="76" t="s">
        <v>205</v>
      </c>
      <c r="BQ6" s="76" t="s">
        <v>205</v>
      </c>
      <c r="BR6" s="76" t="s">
        <v>191</v>
      </c>
      <c r="BS6" s="76" t="s">
        <v>191</v>
      </c>
      <c r="BT6" s="76" t="s">
        <v>206</v>
      </c>
      <c r="BU6" s="76" t="s">
        <v>112</v>
      </c>
      <c r="BV6" s="76" t="s">
        <v>195</v>
      </c>
      <c r="BW6" s="76" t="s">
        <v>112</v>
      </c>
      <c r="BX6" s="76" t="s">
        <v>112</v>
      </c>
      <c r="BY6" s="76" t="s">
        <v>112</v>
      </c>
      <c r="BZ6" s="76" t="s">
        <v>112</v>
      </c>
      <c r="CA6" s="76" t="s">
        <v>113</v>
      </c>
      <c r="CB6" s="76" t="s">
        <v>115</v>
      </c>
    </row>
    <row r="7" spans="1:80" x14ac:dyDescent="0.2">
      <c r="A7" s="76" t="s">
        <v>116</v>
      </c>
      <c r="B7" s="76" t="s">
        <v>433</v>
      </c>
      <c r="C7" s="76" t="s">
        <v>470</v>
      </c>
      <c r="D7" s="76">
        <v>636306</v>
      </c>
      <c r="E7" s="76">
        <v>1275546</v>
      </c>
      <c r="F7" s="76">
        <v>100</v>
      </c>
      <c r="G7" s="76" t="b">
        <v>1</v>
      </c>
      <c r="H7" s="76" t="s">
        <v>189</v>
      </c>
      <c r="I7" s="76" t="s">
        <v>403</v>
      </c>
      <c r="J7" s="76" t="s">
        <v>406</v>
      </c>
      <c r="K7" s="76" t="s">
        <v>371</v>
      </c>
      <c r="L7" s="76" t="s">
        <v>372</v>
      </c>
      <c r="M7" s="76" t="s">
        <v>191</v>
      </c>
      <c r="N7" s="76" t="s">
        <v>191</v>
      </c>
      <c r="O7" s="76" t="s">
        <v>191</v>
      </c>
      <c r="P7" s="76" t="s">
        <v>190</v>
      </c>
      <c r="Q7" s="76" t="s">
        <v>190</v>
      </c>
      <c r="R7" s="76" t="s">
        <v>191</v>
      </c>
      <c r="S7" s="76" t="s">
        <v>190</v>
      </c>
      <c r="T7" s="76" t="s">
        <v>190</v>
      </c>
      <c r="U7" s="76" t="s">
        <v>190</v>
      </c>
      <c r="V7" s="76" t="s">
        <v>191</v>
      </c>
      <c r="W7" s="76" t="s">
        <v>190</v>
      </c>
      <c r="X7" s="76" t="s">
        <v>190</v>
      </c>
      <c r="Y7" s="76" t="s">
        <v>190</v>
      </c>
      <c r="Z7" s="76" t="s">
        <v>190</v>
      </c>
      <c r="AA7" s="76" t="s">
        <v>190</v>
      </c>
      <c r="AB7" s="76" t="s">
        <v>190</v>
      </c>
      <c r="AC7" s="76" t="s">
        <v>190</v>
      </c>
      <c r="AD7" s="76" t="s">
        <v>190</v>
      </c>
      <c r="AE7" s="76" t="s">
        <v>190</v>
      </c>
      <c r="AF7" s="76" t="s">
        <v>190</v>
      </c>
      <c r="AG7" s="76" t="s">
        <v>190</v>
      </c>
      <c r="AH7" s="76" t="s">
        <v>190</v>
      </c>
      <c r="AI7" s="76" t="s">
        <v>190</v>
      </c>
      <c r="AJ7" s="76" t="s">
        <v>190</v>
      </c>
      <c r="AK7" s="76" t="s">
        <v>190</v>
      </c>
      <c r="AL7" s="76" t="s">
        <v>190</v>
      </c>
      <c r="AM7" s="76" t="s">
        <v>190</v>
      </c>
      <c r="AN7" s="76" t="s">
        <v>190</v>
      </c>
      <c r="AO7" s="76" t="s">
        <v>190</v>
      </c>
      <c r="AP7" s="76" t="s">
        <v>190</v>
      </c>
      <c r="AQ7" s="76" t="s">
        <v>190</v>
      </c>
      <c r="AR7" s="76" t="s">
        <v>190</v>
      </c>
      <c r="AS7" s="76" t="s">
        <v>190</v>
      </c>
      <c r="AT7" s="76" t="s">
        <v>190</v>
      </c>
      <c r="AU7" s="76" t="s">
        <v>191</v>
      </c>
      <c r="AV7" s="76" t="s">
        <v>190</v>
      </c>
      <c r="AW7" s="76" t="s">
        <v>191</v>
      </c>
      <c r="AX7" s="76" t="s">
        <v>190</v>
      </c>
      <c r="AY7" s="76" t="s">
        <v>191</v>
      </c>
      <c r="AZ7" s="76" t="s">
        <v>190</v>
      </c>
      <c r="BA7" s="76" t="s">
        <v>190</v>
      </c>
      <c r="BB7" s="76" t="s">
        <v>190</v>
      </c>
      <c r="BC7" s="76" t="s">
        <v>190</v>
      </c>
      <c r="BD7" s="76" t="s">
        <v>199</v>
      </c>
      <c r="BE7" s="76" t="s">
        <v>199</v>
      </c>
      <c r="BF7" s="76" t="s">
        <v>199</v>
      </c>
      <c r="BG7" s="76" t="s">
        <v>205</v>
      </c>
      <c r="BH7" s="76" t="s">
        <v>190</v>
      </c>
      <c r="BI7" s="76" t="s">
        <v>113</v>
      </c>
      <c r="BJ7" s="76" t="s">
        <v>205</v>
      </c>
      <c r="BK7" s="76" t="s">
        <v>205</v>
      </c>
      <c r="BL7" s="76" t="s">
        <v>205</v>
      </c>
      <c r="BM7" s="76" t="s">
        <v>205</v>
      </c>
      <c r="BN7" s="76" t="s">
        <v>191</v>
      </c>
      <c r="BO7" s="76" t="s">
        <v>191</v>
      </c>
      <c r="BP7" s="76" t="s">
        <v>205</v>
      </c>
      <c r="BQ7" s="76" t="s">
        <v>205</v>
      </c>
      <c r="BR7" s="76" t="s">
        <v>198</v>
      </c>
      <c r="BS7" s="76" t="s">
        <v>190</v>
      </c>
      <c r="BT7" s="76" t="s">
        <v>113</v>
      </c>
      <c r="BU7" s="76" t="s">
        <v>112</v>
      </c>
      <c r="BV7" s="76" t="s">
        <v>112</v>
      </c>
      <c r="BW7" s="76" t="s">
        <v>112</v>
      </c>
      <c r="BX7" s="76" t="s">
        <v>197</v>
      </c>
      <c r="BY7" s="76" t="s">
        <v>112</v>
      </c>
      <c r="BZ7" s="76" t="s">
        <v>112</v>
      </c>
      <c r="CA7" s="76" t="s">
        <v>113</v>
      </c>
      <c r="CB7" s="76" t="s">
        <v>115</v>
      </c>
    </row>
    <row r="8" spans="1:80" x14ac:dyDescent="0.2">
      <c r="A8" s="76" t="s">
        <v>116</v>
      </c>
      <c r="B8" s="76" t="s">
        <v>434</v>
      </c>
      <c r="C8" s="76" t="s">
        <v>471</v>
      </c>
      <c r="D8" s="76">
        <v>642132</v>
      </c>
      <c r="E8" s="76">
        <v>1221808</v>
      </c>
      <c r="F8" s="76">
        <v>100</v>
      </c>
      <c r="G8" s="76" t="b">
        <v>1</v>
      </c>
      <c r="H8" s="76" t="s">
        <v>189</v>
      </c>
      <c r="I8" s="76" t="s">
        <v>403</v>
      </c>
      <c r="J8" s="76" t="s">
        <v>406</v>
      </c>
      <c r="K8" s="76" t="s">
        <v>371</v>
      </c>
      <c r="L8" s="76" t="s">
        <v>372</v>
      </c>
      <c r="M8" s="76" t="s">
        <v>191</v>
      </c>
      <c r="N8" s="76" t="s">
        <v>190</v>
      </c>
      <c r="O8" s="76" t="s">
        <v>191</v>
      </c>
      <c r="P8" s="76" t="s">
        <v>190</v>
      </c>
      <c r="Q8" s="76" t="s">
        <v>191</v>
      </c>
      <c r="R8" s="76" t="s">
        <v>192</v>
      </c>
      <c r="S8" s="76" t="s">
        <v>191</v>
      </c>
      <c r="T8" s="76" t="s">
        <v>190</v>
      </c>
      <c r="U8" s="76" t="s">
        <v>191</v>
      </c>
      <c r="V8" s="76" t="s">
        <v>190</v>
      </c>
      <c r="W8" s="76" t="s">
        <v>191</v>
      </c>
      <c r="X8" s="76" t="s">
        <v>190</v>
      </c>
      <c r="Y8" s="76" t="s">
        <v>190</v>
      </c>
      <c r="Z8" s="76" t="s">
        <v>190</v>
      </c>
      <c r="AA8" s="76" t="s">
        <v>191</v>
      </c>
      <c r="AB8" s="76" t="s">
        <v>191</v>
      </c>
      <c r="AC8" s="76" t="s">
        <v>191</v>
      </c>
      <c r="AD8" s="76" t="s">
        <v>190</v>
      </c>
      <c r="AE8" s="76" t="s">
        <v>190</v>
      </c>
      <c r="AF8" s="76" t="s">
        <v>191</v>
      </c>
      <c r="AG8" s="76" t="s">
        <v>191</v>
      </c>
      <c r="AH8" s="76" t="s">
        <v>191</v>
      </c>
      <c r="AI8" s="76" t="s">
        <v>191</v>
      </c>
      <c r="AJ8" s="76" t="s">
        <v>190</v>
      </c>
      <c r="AK8" s="76" t="s">
        <v>190</v>
      </c>
      <c r="AL8" s="76" t="s">
        <v>190</v>
      </c>
      <c r="AM8" s="76" t="s">
        <v>191</v>
      </c>
      <c r="AN8" s="76" t="s">
        <v>191</v>
      </c>
      <c r="AO8" s="76" t="s">
        <v>191</v>
      </c>
      <c r="AP8" s="76" t="s">
        <v>191</v>
      </c>
      <c r="AQ8" s="76" t="s">
        <v>190</v>
      </c>
      <c r="AR8" s="76" t="s">
        <v>190</v>
      </c>
      <c r="AS8" s="76" t="s">
        <v>191</v>
      </c>
      <c r="AT8" s="76" t="s">
        <v>191</v>
      </c>
      <c r="AU8" s="76" t="s">
        <v>191</v>
      </c>
      <c r="AV8" s="76" t="s">
        <v>191</v>
      </c>
      <c r="AW8" s="76" t="s">
        <v>191</v>
      </c>
      <c r="AX8" s="76" t="s">
        <v>191</v>
      </c>
      <c r="AY8" s="76" t="s">
        <v>191</v>
      </c>
      <c r="AZ8" s="76" t="s">
        <v>190</v>
      </c>
      <c r="BA8" s="76" t="s">
        <v>190</v>
      </c>
      <c r="BB8" s="76" t="s">
        <v>190</v>
      </c>
      <c r="BC8" s="76" t="s">
        <v>190</v>
      </c>
      <c r="BD8" s="76" t="s">
        <v>200</v>
      </c>
      <c r="BE8" s="76" t="s">
        <v>200</v>
      </c>
      <c r="BF8" s="76" t="s">
        <v>201</v>
      </c>
      <c r="BG8" s="76" t="s">
        <v>113</v>
      </c>
      <c r="BH8" s="76" t="s">
        <v>191</v>
      </c>
      <c r="BI8" s="76" t="s">
        <v>113</v>
      </c>
      <c r="BJ8" s="76" t="s">
        <v>205</v>
      </c>
      <c r="BK8" s="76" t="s">
        <v>205</v>
      </c>
      <c r="BL8" s="76" t="s">
        <v>205</v>
      </c>
      <c r="BM8" s="76" t="s">
        <v>205</v>
      </c>
      <c r="BN8" s="76" t="s">
        <v>205</v>
      </c>
      <c r="BO8" s="76" t="s">
        <v>190</v>
      </c>
      <c r="BP8" s="76" t="s">
        <v>205</v>
      </c>
      <c r="BQ8" s="76" t="s">
        <v>205</v>
      </c>
      <c r="BR8" s="76" t="s">
        <v>205</v>
      </c>
      <c r="BS8" s="76" t="s">
        <v>191</v>
      </c>
      <c r="BT8" s="76" t="s">
        <v>472</v>
      </c>
      <c r="BU8" s="76" t="s">
        <v>112</v>
      </c>
      <c r="BV8" s="76" t="s">
        <v>112</v>
      </c>
      <c r="BW8" s="76" t="s">
        <v>112</v>
      </c>
      <c r="BX8" s="76" t="s">
        <v>197</v>
      </c>
      <c r="BY8" s="76" t="s">
        <v>112</v>
      </c>
      <c r="BZ8" s="76" t="s">
        <v>112</v>
      </c>
      <c r="CA8" s="76" t="s">
        <v>113</v>
      </c>
      <c r="CB8" s="76" t="s">
        <v>115</v>
      </c>
    </row>
    <row r="9" spans="1:80" x14ac:dyDescent="0.2">
      <c r="A9" s="76" t="s">
        <v>116</v>
      </c>
      <c r="B9" s="76" t="s">
        <v>331</v>
      </c>
      <c r="C9" s="76" t="s">
        <v>378</v>
      </c>
      <c r="D9" s="76">
        <v>635277</v>
      </c>
      <c r="E9" s="76" t="s">
        <v>113</v>
      </c>
      <c r="F9" s="76">
        <v>100</v>
      </c>
      <c r="G9" s="76" t="b">
        <v>1</v>
      </c>
      <c r="H9" s="76" t="s">
        <v>189</v>
      </c>
      <c r="I9" s="76" t="s">
        <v>322</v>
      </c>
      <c r="J9" s="76" t="s">
        <v>375</v>
      </c>
      <c r="K9" s="76" t="s">
        <v>371</v>
      </c>
      <c r="L9" s="76" t="s">
        <v>372</v>
      </c>
      <c r="M9" s="76" t="s">
        <v>190</v>
      </c>
      <c r="N9" s="76" t="s">
        <v>191</v>
      </c>
      <c r="O9" s="76" t="s">
        <v>190</v>
      </c>
      <c r="P9" s="76" t="s">
        <v>190</v>
      </c>
      <c r="Q9" s="76" t="s">
        <v>190</v>
      </c>
      <c r="R9" s="76" t="s">
        <v>190</v>
      </c>
      <c r="S9" s="76" t="s">
        <v>191</v>
      </c>
      <c r="T9" s="76" t="s">
        <v>191</v>
      </c>
      <c r="U9" s="76" t="s">
        <v>190</v>
      </c>
      <c r="V9" s="76" t="s">
        <v>191</v>
      </c>
      <c r="W9" s="76" t="s">
        <v>190</v>
      </c>
      <c r="X9" s="76" t="s">
        <v>191</v>
      </c>
      <c r="Y9" s="76" t="s">
        <v>190</v>
      </c>
      <c r="Z9" s="76" t="s">
        <v>191</v>
      </c>
      <c r="AA9" s="76" t="s">
        <v>190</v>
      </c>
      <c r="AB9" s="76" t="s">
        <v>190</v>
      </c>
      <c r="AC9" s="76" t="s">
        <v>190</v>
      </c>
      <c r="AD9" s="76" t="s">
        <v>190</v>
      </c>
      <c r="AE9" s="76" t="s">
        <v>190</v>
      </c>
      <c r="AF9" s="76" t="s">
        <v>190</v>
      </c>
      <c r="AG9" s="76" t="s">
        <v>190</v>
      </c>
      <c r="AH9" s="76" t="s">
        <v>190</v>
      </c>
      <c r="AI9" s="76" t="s">
        <v>190</v>
      </c>
      <c r="AJ9" s="76" t="s">
        <v>190</v>
      </c>
      <c r="AK9" s="76" t="s">
        <v>190</v>
      </c>
      <c r="AL9" s="76" t="s">
        <v>190</v>
      </c>
      <c r="AM9" s="76" t="s">
        <v>191</v>
      </c>
      <c r="AN9" s="76" t="s">
        <v>190</v>
      </c>
      <c r="AO9" s="76" t="s">
        <v>190</v>
      </c>
      <c r="AP9" s="76" t="s">
        <v>191</v>
      </c>
      <c r="AQ9" s="76" t="s">
        <v>190</v>
      </c>
      <c r="AR9" s="76" t="s">
        <v>190</v>
      </c>
      <c r="AS9" s="76" t="s">
        <v>190</v>
      </c>
      <c r="AT9" s="76" t="s">
        <v>191</v>
      </c>
      <c r="AU9" s="76" t="s">
        <v>190</v>
      </c>
      <c r="AV9" s="76" t="s">
        <v>190</v>
      </c>
      <c r="AW9" s="76" t="s">
        <v>190</v>
      </c>
      <c r="AX9" s="76" t="s">
        <v>190</v>
      </c>
      <c r="AY9" s="76" t="s">
        <v>190</v>
      </c>
      <c r="AZ9" s="76" t="s">
        <v>190</v>
      </c>
      <c r="BA9" s="76" t="s">
        <v>190</v>
      </c>
      <c r="BB9" s="76" t="s">
        <v>190</v>
      </c>
      <c r="BC9" s="76" t="s">
        <v>190</v>
      </c>
      <c r="BD9" s="76" t="s">
        <v>199</v>
      </c>
      <c r="BE9" s="76" t="s">
        <v>199</v>
      </c>
      <c r="BF9" s="76" t="s">
        <v>199</v>
      </c>
      <c r="BG9" s="76" t="s">
        <v>373</v>
      </c>
      <c r="BH9" s="76" t="s">
        <v>191</v>
      </c>
      <c r="BI9" s="76" t="s">
        <v>113</v>
      </c>
      <c r="BJ9" s="76" t="s">
        <v>198</v>
      </c>
      <c r="BK9" s="76" t="s">
        <v>194</v>
      </c>
      <c r="BL9" s="76" t="s">
        <v>191</v>
      </c>
      <c r="BM9" s="76" t="s">
        <v>194</v>
      </c>
      <c r="BN9" s="76" t="s">
        <v>191</v>
      </c>
      <c r="BO9" s="76" t="s">
        <v>198</v>
      </c>
      <c r="BP9" s="76" t="s">
        <v>198</v>
      </c>
      <c r="BQ9" s="76" t="s">
        <v>191</v>
      </c>
      <c r="BR9" s="76" t="s">
        <v>198</v>
      </c>
      <c r="BS9" s="76" t="s">
        <v>205</v>
      </c>
      <c r="BT9" s="76" t="s">
        <v>113</v>
      </c>
      <c r="BU9" s="76" t="s">
        <v>112</v>
      </c>
      <c r="BV9" s="76" t="s">
        <v>112</v>
      </c>
      <c r="BW9" s="76" t="s">
        <v>112</v>
      </c>
      <c r="BX9" s="76" t="s">
        <v>197</v>
      </c>
      <c r="BY9" s="76" t="s">
        <v>112</v>
      </c>
      <c r="BZ9" s="76" t="s">
        <v>112</v>
      </c>
      <c r="CA9" s="76" t="s">
        <v>113</v>
      </c>
      <c r="CB9" s="76" t="s">
        <v>115</v>
      </c>
    </row>
    <row r="10" spans="1:80" x14ac:dyDescent="0.2">
      <c r="A10" s="76" t="s">
        <v>116</v>
      </c>
      <c r="B10" s="76" t="s">
        <v>435</v>
      </c>
      <c r="C10" s="76" t="s">
        <v>473</v>
      </c>
      <c r="D10" s="76">
        <v>644622</v>
      </c>
      <c r="E10" s="76">
        <v>1269834</v>
      </c>
      <c r="F10" s="76">
        <v>100</v>
      </c>
      <c r="G10" s="76" t="b">
        <v>1</v>
      </c>
      <c r="H10" s="76" t="s">
        <v>189</v>
      </c>
      <c r="I10" s="76" t="s">
        <v>403</v>
      </c>
      <c r="J10" s="76" t="s">
        <v>406</v>
      </c>
      <c r="K10" s="76" t="s">
        <v>371</v>
      </c>
      <c r="L10" s="76" t="s">
        <v>372</v>
      </c>
      <c r="M10" s="76" t="s">
        <v>191</v>
      </c>
      <c r="N10" s="76" t="s">
        <v>191</v>
      </c>
      <c r="O10" s="76" t="s">
        <v>191</v>
      </c>
      <c r="P10" s="76" t="s">
        <v>191</v>
      </c>
      <c r="Q10" s="76" t="s">
        <v>191</v>
      </c>
      <c r="R10" s="76" t="s">
        <v>191</v>
      </c>
      <c r="S10" s="76" t="s">
        <v>191</v>
      </c>
      <c r="T10" s="76" t="s">
        <v>191</v>
      </c>
      <c r="U10" s="76" t="s">
        <v>191</v>
      </c>
      <c r="V10" s="76" t="s">
        <v>191</v>
      </c>
      <c r="W10" s="76" t="s">
        <v>191</v>
      </c>
      <c r="X10" s="76" t="s">
        <v>191</v>
      </c>
      <c r="Y10" s="76" t="s">
        <v>191</v>
      </c>
      <c r="Z10" s="76" t="s">
        <v>191</v>
      </c>
      <c r="AA10" s="76" t="s">
        <v>191</v>
      </c>
      <c r="AB10" s="76" t="s">
        <v>191</v>
      </c>
      <c r="AC10" s="76" t="s">
        <v>191</v>
      </c>
      <c r="AD10" s="76" t="s">
        <v>191</v>
      </c>
      <c r="AE10" s="76" t="s">
        <v>191</v>
      </c>
      <c r="AF10" s="76" t="s">
        <v>191</v>
      </c>
      <c r="AG10" s="76" t="s">
        <v>191</v>
      </c>
      <c r="AH10" s="76" t="s">
        <v>191</v>
      </c>
      <c r="AI10" s="76" t="s">
        <v>191</v>
      </c>
      <c r="AJ10" s="76" t="s">
        <v>191</v>
      </c>
      <c r="AK10" s="76" t="s">
        <v>191</v>
      </c>
      <c r="AL10" s="76" t="s">
        <v>191</v>
      </c>
      <c r="AM10" s="76" t="s">
        <v>191</v>
      </c>
      <c r="AN10" s="76" t="s">
        <v>191</v>
      </c>
      <c r="AO10" s="76" t="s">
        <v>191</v>
      </c>
      <c r="AP10" s="76" t="s">
        <v>191</v>
      </c>
      <c r="AQ10" s="76" t="s">
        <v>191</v>
      </c>
      <c r="AR10" s="76" t="s">
        <v>191</v>
      </c>
      <c r="AS10" s="76" t="s">
        <v>191</v>
      </c>
      <c r="AT10" s="76" t="s">
        <v>191</v>
      </c>
      <c r="AU10" s="76" t="s">
        <v>191</v>
      </c>
      <c r="AV10" s="76" t="s">
        <v>191</v>
      </c>
      <c r="AW10" s="76" t="s">
        <v>191</v>
      </c>
      <c r="AX10" s="76" t="s">
        <v>191</v>
      </c>
      <c r="AY10" s="76" t="s">
        <v>191</v>
      </c>
      <c r="AZ10" s="76" t="s">
        <v>191</v>
      </c>
      <c r="BA10" s="76" t="s">
        <v>191</v>
      </c>
      <c r="BB10" s="76" t="s">
        <v>191</v>
      </c>
      <c r="BC10" s="76" t="s">
        <v>191</v>
      </c>
      <c r="BD10" s="76" t="s">
        <v>199</v>
      </c>
      <c r="BE10" s="76" t="s">
        <v>199</v>
      </c>
      <c r="BF10" s="76" t="s">
        <v>201</v>
      </c>
      <c r="BG10" s="76" t="s">
        <v>113</v>
      </c>
      <c r="BH10" s="76" t="s">
        <v>190</v>
      </c>
      <c r="BI10" s="76" t="s">
        <v>113</v>
      </c>
      <c r="BJ10" s="76" t="s">
        <v>190</v>
      </c>
      <c r="BK10" s="76" t="s">
        <v>205</v>
      </c>
      <c r="BL10" s="76" t="s">
        <v>205</v>
      </c>
      <c r="BM10" s="76" t="s">
        <v>205</v>
      </c>
      <c r="BN10" s="76" t="s">
        <v>190</v>
      </c>
      <c r="BO10" s="76" t="s">
        <v>205</v>
      </c>
      <c r="BP10" s="76" t="s">
        <v>205</v>
      </c>
      <c r="BQ10" s="76" t="s">
        <v>205</v>
      </c>
      <c r="BR10" s="76" t="s">
        <v>190</v>
      </c>
      <c r="BS10" s="76" t="s">
        <v>205</v>
      </c>
      <c r="BT10" s="76" t="s">
        <v>113</v>
      </c>
      <c r="BU10" s="76" t="s">
        <v>112</v>
      </c>
      <c r="BV10" s="76" t="s">
        <v>195</v>
      </c>
      <c r="BW10" s="76" t="s">
        <v>112</v>
      </c>
      <c r="BX10" s="76" t="s">
        <v>197</v>
      </c>
      <c r="BY10" s="76" t="s">
        <v>112</v>
      </c>
      <c r="BZ10" s="76" t="s">
        <v>112</v>
      </c>
      <c r="CA10" s="76" t="s">
        <v>113</v>
      </c>
      <c r="CB10" s="76" t="s">
        <v>115</v>
      </c>
    </row>
    <row r="11" spans="1:80" x14ac:dyDescent="0.2">
      <c r="A11" s="76" t="s">
        <v>116</v>
      </c>
      <c r="B11" s="76" t="s">
        <v>340</v>
      </c>
      <c r="C11" s="76" t="s">
        <v>379</v>
      </c>
      <c r="D11" s="76">
        <v>645398</v>
      </c>
      <c r="E11" s="76">
        <v>1247879</v>
      </c>
      <c r="F11" s="76">
        <v>100</v>
      </c>
      <c r="G11" s="76" t="b">
        <v>1</v>
      </c>
      <c r="H11" s="76" t="s">
        <v>189</v>
      </c>
      <c r="I11" s="76" t="s">
        <v>322</v>
      </c>
      <c r="J11" s="76" t="s">
        <v>375</v>
      </c>
      <c r="K11" s="76" t="s">
        <v>371</v>
      </c>
      <c r="L11" s="76" t="s">
        <v>372</v>
      </c>
      <c r="M11" s="76" t="s">
        <v>191</v>
      </c>
      <c r="N11" s="76" t="s">
        <v>190</v>
      </c>
      <c r="O11" s="76" t="s">
        <v>190</v>
      </c>
      <c r="P11" s="76" t="s">
        <v>190</v>
      </c>
      <c r="Q11" s="76" t="s">
        <v>190</v>
      </c>
      <c r="R11" s="76" t="s">
        <v>191</v>
      </c>
      <c r="S11" s="76" t="s">
        <v>190</v>
      </c>
      <c r="T11" s="76" t="s">
        <v>190</v>
      </c>
      <c r="U11" s="76" t="s">
        <v>191</v>
      </c>
      <c r="V11" s="76" t="s">
        <v>191</v>
      </c>
      <c r="W11" s="76" t="s">
        <v>190</v>
      </c>
      <c r="X11" s="76" t="s">
        <v>190</v>
      </c>
      <c r="Y11" s="76" t="s">
        <v>190</v>
      </c>
      <c r="Z11" s="76" t="s">
        <v>190</v>
      </c>
      <c r="AA11" s="76" t="s">
        <v>190</v>
      </c>
      <c r="AB11" s="76" t="s">
        <v>190</v>
      </c>
      <c r="AC11" s="76" t="s">
        <v>190</v>
      </c>
      <c r="AD11" s="76" t="s">
        <v>190</v>
      </c>
      <c r="AE11" s="76" t="s">
        <v>190</v>
      </c>
      <c r="AF11" s="76" t="s">
        <v>190</v>
      </c>
      <c r="AG11" s="76" t="s">
        <v>190</v>
      </c>
      <c r="AH11" s="76" t="s">
        <v>190</v>
      </c>
      <c r="AI11" s="76" t="s">
        <v>191</v>
      </c>
      <c r="AJ11" s="76" t="s">
        <v>190</v>
      </c>
      <c r="AK11" s="76" t="s">
        <v>190</v>
      </c>
      <c r="AL11" s="76" t="s">
        <v>190</v>
      </c>
      <c r="AM11" s="76" t="s">
        <v>190</v>
      </c>
      <c r="AN11" s="76" t="s">
        <v>190</v>
      </c>
      <c r="AO11" s="76" t="s">
        <v>190</v>
      </c>
      <c r="AP11" s="76" t="s">
        <v>190</v>
      </c>
      <c r="AQ11" s="76" t="s">
        <v>190</v>
      </c>
      <c r="AR11" s="76" t="s">
        <v>190</v>
      </c>
      <c r="AS11" s="76" t="s">
        <v>190</v>
      </c>
      <c r="AT11" s="76" t="s">
        <v>190</v>
      </c>
      <c r="AU11" s="76" t="s">
        <v>190</v>
      </c>
      <c r="AV11" s="76" t="s">
        <v>190</v>
      </c>
      <c r="AW11" s="76" t="s">
        <v>190</v>
      </c>
      <c r="AX11" s="76" t="s">
        <v>190</v>
      </c>
      <c r="AY11" s="76" t="s">
        <v>190</v>
      </c>
      <c r="AZ11" s="76" t="s">
        <v>190</v>
      </c>
      <c r="BA11" s="76" t="s">
        <v>190</v>
      </c>
      <c r="BB11" s="76" t="s">
        <v>190</v>
      </c>
      <c r="BC11" s="76" t="s">
        <v>190</v>
      </c>
      <c r="BD11" s="76" t="s">
        <v>193</v>
      </c>
      <c r="BE11" s="76" t="s">
        <v>193</v>
      </c>
      <c r="BF11" s="76" t="s">
        <v>199</v>
      </c>
      <c r="BG11" s="76" t="s">
        <v>380</v>
      </c>
      <c r="BH11" s="76" t="s">
        <v>190</v>
      </c>
      <c r="BI11" s="76" t="s">
        <v>381</v>
      </c>
      <c r="BJ11" s="76" t="s">
        <v>194</v>
      </c>
      <c r="BK11" s="76" t="s">
        <v>194</v>
      </c>
      <c r="BL11" s="76" t="s">
        <v>191</v>
      </c>
      <c r="BM11" s="76" t="s">
        <v>194</v>
      </c>
      <c r="BN11" s="76" t="s">
        <v>194</v>
      </c>
      <c r="BO11" s="76" t="s">
        <v>190</v>
      </c>
      <c r="BP11" s="76" t="s">
        <v>194</v>
      </c>
      <c r="BQ11" s="76" t="s">
        <v>191</v>
      </c>
      <c r="BR11" s="76" t="s">
        <v>190</v>
      </c>
      <c r="BS11" s="76" t="s">
        <v>190</v>
      </c>
      <c r="BT11" s="76" t="s">
        <v>382</v>
      </c>
      <c r="BU11" s="76" t="s">
        <v>112</v>
      </c>
      <c r="BV11" s="76" t="s">
        <v>195</v>
      </c>
      <c r="BW11" s="76" t="s">
        <v>112</v>
      </c>
      <c r="BX11" s="76" t="s">
        <v>112</v>
      </c>
      <c r="BY11" s="76" t="s">
        <v>112</v>
      </c>
      <c r="BZ11" s="76" t="s">
        <v>112</v>
      </c>
      <c r="CA11" s="76" t="s">
        <v>113</v>
      </c>
      <c r="CB11" s="76" t="s">
        <v>115</v>
      </c>
    </row>
    <row r="12" spans="1:80" x14ac:dyDescent="0.2">
      <c r="A12" s="76" t="s">
        <v>116</v>
      </c>
      <c r="B12" s="76" t="s">
        <v>436</v>
      </c>
      <c r="C12" s="76" t="s">
        <v>474</v>
      </c>
      <c r="D12" s="76">
        <v>610997</v>
      </c>
      <c r="E12" s="76">
        <v>1145932</v>
      </c>
      <c r="F12" s="76">
        <v>100</v>
      </c>
      <c r="G12" s="76" t="b">
        <v>1</v>
      </c>
      <c r="H12" s="76" t="s">
        <v>189</v>
      </c>
      <c r="I12" s="76" t="s">
        <v>403</v>
      </c>
      <c r="J12" s="76" t="s">
        <v>416</v>
      </c>
      <c r="K12" s="76" t="s">
        <v>371</v>
      </c>
      <c r="L12" s="76" t="s">
        <v>372</v>
      </c>
      <c r="M12" s="76" t="s">
        <v>191</v>
      </c>
      <c r="N12" s="76" t="s">
        <v>191</v>
      </c>
      <c r="O12" s="76" t="s">
        <v>190</v>
      </c>
      <c r="P12" s="76" t="s">
        <v>190</v>
      </c>
      <c r="Q12" s="76" t="s">
        <v>191</v>
      </c>
      <c r="R12" s="76" t="s">
        <v>190</v>
      </c>
      <c r="S12" s="76" t="s">
        <v>190</v>
      </c>
      <c r="T12" s="76" t="s">
        <v>191</v>
      </c>
      <c r="U12" s="76" t="s">
        <v>191</v>
      </c>
      <c r="V12" s="76" t="s">
        <v>191</v>
      </c>
      <c r="W12" s="76" t="s">
        <v>191</v>
      </c>
      <c r="X12" s="76" t="s">
        <v>191</v>
      </c>
      <c r="Y12" s="76" t="s">
        <v>191</v>
      </c>
      <c r="Z12" s="76" t="s">
        <v>191</v>
      </c>
      <c r="AA12" s="76" t="s">
        <v>190</v>
      </c>
      <c r="AB12" s="76" t="s">
        <v>191</v>
      </c>
      <c r="AC12" s="76" t="s">
        <v>191</v>
      </c>
      <c r="AD12" s="76" t="s">
        <v>190</v>
      </c>
      <c r="AE12" s="76" t="s">
        <v>190</v>
      </c>
      <c r="AF12" s="76" t="s">
        <v>192</v>
      </c>
      <c r="AG12" s="76" t="s">
        <v>192</v>
      </c>
      <c r="AH12" s="76" t="s">
        <v>191</v>
      </c>
      <c r="AI12" s="76" t="s">
        <v>191</v>
      </c>
      <c r="AJ12" s="76" t="s">
        <v>190</v>
      </c>
      <c r="AK12" s="76" t="s">
        <v>190</v>
      </c>
      <c r="AL12" s="76" t="s">
        <v>191</v>
      </c>
      <c r="AM12" s="76" t="s">
        <v>191</v>
      </c>
      <c r="AN12" s="76" t="s">
        <v>191</v>
      </c>
      <c r="AO12" s="76" t="s">
        <v>191</v>
      </c>
      <c r="AP12" s="76" t="s">
        <v>191</v>
      </c>
      <c r="AQ12" s="76" t="s">
        <v>191</v>
      </c>
      <c r="AR12" s="76" t="s">
        <v>191</v>
      </c>
      <c r="AS12" s="76" t="s">
        <v>191</v>
      </c>
      <c r="AT12" s="76" t="s">
        <v>191</v>
      </c>
      <c r="AU12" s="76" t="s">
        <v>191</v>
      </c>
      <c r="AV12" s="76" t="s">
        <v>191</v>
      </c>
      <c r="AW12" s="76" t="s">
        <v>190</v>
      </c>
      <c r="AX12" s="76" t="s">
        <v>190</v>
      </c>
      <c r="AY12" s="76" t="s">
        <v>191</v>
      </c>
      <c r="AZ12" s="76" t="s">
        <v>191</v>
      </c>
      <c r="BA12" s="76" t="s">
        <v>191</v>
      </c>
      <c r="BB12" s="76" t="s">
        <v>190</v>
      </c>
      <c r="BC12" s="76" t="s">
        <v>190</v>
      </c>
      <c r="BD12" s="76" t="s">
        <v>199</v>
      </c>
      <c r="BE12" s="76" t="s">
        <v>200</v>
      </c>
      <c r="BF12" s="76" t="s">
        <v>199</v>
      </c>
      <c r="BG12" s="76" t="s">
        <v>210</v>
      </c>
      <c r="BH12" s="76" t="s">
        <v>190</v>
      </c>
      <c r="BI12" s="76" t="s">
        <v>113</v>
      </c>
      <c r="BJ12" s="76" t="s">
        <v>191</v>
      </c>
      <c r="BK12" s="76" t="s">
        <v>205</v>
      </c>
      <c r="BL12" s="76" t="s">
        <v>205</v>
      </c>
      <c r="BM12" s="76" t="s">
        <v>205</v>
      </c>
      <c r="BN12" s="76" t="s">
        <v>198</v>
      </c>
      <c r="BO12" s="76" t="s">
        <v>190</v>
      </c>
      <c r="BP12" s="76" t="s">
        <v>198</v>
      </c>
      <c r="BQ12" s="76" t="s">
        <v>205</v>
      </c>
      <c r="BR12" s="76" t="s">
        <v>198</v>
      </c>
      <c r="BS12" s="76" t="s">
        <v>190</v>
      </c>
      <c r="BT12" s="76" t="s">
        <v>475</v>
      </c>
      <c r="BU12" s="76" t="s">
        <v>112</v>
      </c>
      <c r="BV12" s="76" t="s">
        <v>112</v>
      </c>
      <c r="BW12" s="76" t="s">
        <v>112</v>
      </c>
      <c r="BX12" s="76" t="s">
        <v>197</v>
      </c>
      <c r="BY12" s="76" t="s">
        <v>112</v>
      </c>
      <c r="BZ12" s="76" t="s">
        <v>112</v>
      </c>
      <c r="CA12" s="76" t="s">
        <v>113</v>
      </c>
      <c r="CB12" s="76" t="s">
        <v>115</v>
      </c>
    </row>
    <row r="13" spans="1:80" x14ac:dyDescent="0.2">
      <c r="A13" s="76" t="s">
        <v>116</v>
      </c>
      <c r="B13" s="76" t="s">
        <v>437</v>
      </c>
      <c r="C13" s="76" t="s">
        <v>476</v>
      </c>
      <c r="D13" s="76">
        <v>643779</v>
      </c>
      <c r="E13" s="76">
        <v>1242985</v>
      </c>
      <c r="F13" s="76">
        <v>100</v>
      </c>
      <c r="G13" s="76" t="b">
        <v>1</v>
      </c>
      <c r="H13" s="76" t="s">
        <v>189</v>
      </c>
      <c r="I13" s="76" t="s">
        <v>403</v>
      </c>
      <c r="J13" s="76" t="s">
        <v>406</v>
      </c>
      <c r="K13" s="76" t="s">
        <v>371</v>
      </c>
      <c r="L13" s="76" t="s">
        <v>372</v>
      </c>
      <c r="M13" s="76" t="s">
        <v>191</v>
      </c>
      <c r="N13" s="76" t="s">
        <v>191</v>
      </c>
      <c r="O13" s="76" t="s">
        <v>191</v>
      </c>
      <c r="P13" s="76" t="s">
        <v>190</v>
      </c>
      <c r="Q13" s="76" t="s">
        <v>190</v>
      </c>
      <c r="R13" s="76" t="s">
        <v>191</v>
      </c>
      <c r="S13" s="76" t="s">
        <v>190</v>
      </c>
      <c r="T13" s="76" t="s">
        <v>190</v>
      </c>
      <c r="U13" s="76" t="s">
        <v>191</v>
      </c>
      <c r="V13" s="76" t="s">
        <v>192</v>
      </c>
      <c r="W13" s="76" t="s">
        <v>191</v>
      </c>
      <c r="X13" s="76" t="s">
        <v>191</v>
      </c>
      <c r="Y13" s="76" t="s">
        <v>191</v>
      </c>
      <c r="Z13" s="76" t="s">
        <v>190</v>
      </c>
      <c r="AA13" s="76" t="s">
        <v>191</v>
      </c>
      <c r="AB13" s="76" t="s">
        <v>191</v>
      </c>
      <c r="AC13" s="76" t="s">
        <v>192</v>
      </c>
      <c r="AD13" s="76" t="s">
        <v>191</v>
      </c>
      <c r="AE13" s="76" t="s">
        <v>191</v>
      </c>
      <c r="AF13" s="76" t="s">
        <v>191</v>
      </c>
      <c r="AG13" s="76" t="s">
        <v>191</v>
      </c>
      <c r="AH13" s="76" t="s">
        <v>191</v>
      </c>
      <c r="AI13" s="76" t="s">
        <v>191</v>
      </c>
      <c r="AJ13" s="76" t="s">
        <v>190</v>
      </c>
      <c r="AK13" s="76" t="s">
        <v>191</v>
      </c>
      <c r="AL13" s="76" t="s">
        <v>190</v>
      </c>
      <c r="AM13" s="76" t="s">
        <v>190</v>
      </c>
      <c r="AN13" s="76" t="s">
        <v>190</v>
      </c>
      <c r="AO13" s="76" t="s">
        <v>190</v>
      </c>
      <c r="AP13" s="76" t="s">
        <v>190</v>
      </c>
      <c r="AQ13" s="76" t="s">
        <v>190</v>
      </c>
      <c r="AR13" s="76" t="s">
        <v>191</v>
      </c>
      <c r="AS13" s="76" t="s">
        <v>190</v>
      </c>
      <c r="AT13" s="76" t="s">
        <v>190</v>
      </c>
      <c r="AU13" s="76" t="s">
        <v>190</v>
      </c>
      <c r="AV13" s="76" t="s">
        <v>190</v>
      </c>
      <c r="AW13" s="76" t="s">
        <v>191</v>
      </c>
      <c r="AX13" s="76" t="s">
        <v>191</v>
      </c>
      <c r="AY13" s="76" t="s">
        <v>190</v>
      </c>
      <c r="AZ13" s="76" t="s">
        <v>191</v>
      </c>
      <c r="BA13" s="76" t="s">
        <v>190</v>
      </c>
      <c r="BB13" s="76" t="s">
        <v>191</v>
      </c>
      <c r="BC13" s="76" t="s">
        <v>191</v>
      </c>
      <c r="BD13" s="76" t="s">
        <v>199</v>
      </c>
      <c r="BE13" s="76" t="s">
        <v>199</v>
      </c>
      <c r="BF13" s="76" t="s">
        <v>201</v>
      </c>
      <c r="BG13" s="76" t="s">
        <v>113</v>
      </c>
      <c r="BH13" s="76" t="s">
        <v>191</v>
      </c>
      <c r="BI13" s="76" t="s">
        <v>113</v>
      </c>
      <c r="BJ13" s="76" t="s">
        <v>205</v>
      </c>
      <c r="BK13" s="76" t="s">
        <v>205</v>
      </c>
      <c r="BL13" s="76" t="s">
        <v>205</v>
      </c>
      <c r="BM13" s="76" t="s">
        <v>205</v>
      </c>
      <c r="BN13" s="76" t="s">
        <v>190</v>
      </c>
      <c r="BO13" s="76" t="s">
        <v>191</v>
      </c>
      <c r="BP13" s="76" t="s">
        <v>205</v>
      </c>
      <c r="BQ13" s="76" t="s">
        <v>205</v>
      </c>
      <c r="BR13" s="76" t="s">
        <v>191</v>
      </c>
      <c r="BS13" s="76" t="s">
        <v>205</v>
      </c>
      <c r="BT13" s="76" t="s">
        <v>113</v>
      </c>
      <c r="BU13" s="76" t="s">
        <v>112</v>
      </c>
      <c r="BV13" s="76" t="s">
        <v>112</v>
      </c>
      <c r="BW13" s="76" t="s">
        <v>196</v>
      </c>
      <c r="BX13" s="76" t="s">
        <v>112</v>
      </c>
      <c r="BY13" s="76" t="s">
        <v>112</v>
      </c>
      <c r="BZ13" s="76" t="s">
        <v>112</v>
      </c>
      <c r="CA13" s="76" t="s">
        <v>113</v>
      </c>
      <c r="CB13" s="76" t="s">
        <v>115</v>
      </c>
    </row>
    <row r="14" spans="1:80" x14ac:dyDescent="0.2">
      <c r="A14" s="76" t="s">
        <v>116</v>
      </c>
      <c r="B14" s="76" t="s">
        <v>438</v>
      </c>
      <c r="C14" s="76" t="s">
        <v>477</v>
      </c>
      <c r="D14" s="76">
        <v>642506</v>
      </c>
      <c r="E14" s="76">
        <v>1274611</v>
      </c>
      <c r="F14" s="76">
        <v>100</v>
      </c>
      <c r="G14" s="76" t="b">
        <v>1</v>
      </c>
      <c r="H14" s="76" t="s">
        <v>189</v>
      </c>
      <c r="I14" s="76" t="s">
        <v>403</v>
      </c>
      <c r="J14" s="76" t="s">
        <v>406</v>
      </c>
      <c r="K14" s="76" t="s">
        <v>371</v>
      </c>
      <c r="L14" s="76" t="s">
        <v>372</v>
      </c>
      <c r="M14" s="76" t="s">
        <v>190</v>
      </c>
      <c r="N14" s="76" t="s">
        <v>190</v>
      </c>
      <c r="O14" s="76" t="s">
        <v>190</v>
      </c>
      <c r="P14" s="76" t="s">
        <v>190</v>
      </c>
      <c r="Q14" s="76" t="s">
        <v>190</v>
      </c>
      <c r="R14" s="76" t="s">
        <v>190</v>
      </c>
      <c r="S14" s="76" t="s">
        <v>190</v>
      </c>
      <c r="T14" s="76" t="s">
        <v>190</v>
      </c>
      <c r="U14" s="76" t="s">
        <v>190</v>
      </c>
      <c r="V14" s="76" t="s">
        <v>190</v>
      </c>
      <c r="W14" s="76" t="s">
        <v>190</v>
      </c>
      <c r="X14" s="76" t="s">
        <v>190</v>
      </c>
      <c r="Y14" s="76" t="s">
        <v>190</v>
      </c>
      <c r="Z14" s="76" t="s">
        <v>190</v>
      </c>
      <c r="AA14" s="76" t="s">
        <v>190</v>
      </c>
      <c r="AB14" s="76" t="s">
        <v>190</v>
      </c>
      <c r="AC14" s="76" t="s">
        <v>190</v>
      </c>
      <c r="AD14" s="76" t="s">
        <v>190</v>
      </c>
      <c r="AE14" s="76" t="s">
        <v>191</v>
      </c>
      <c r="AF14" s="76" t="s">
        <v>190</v>
      </c>
      <c r="AG14" s="76" t="s">
        <v>190</v>
      </c>
      <c r="AH14" s="76" t="s">
        <v>190</v>
      </c>
      <c r="AI14" s="76" t="s">
        <v>190</v>
      </c>
      <c r="AJ14" s="76" t="s">
        <v>190</v>
      </c>
      <c r="AK14" s="76" t="s">
        <v>190</v>
      </c>
      <c r="AL14" s="76" t="s">
        <v>190</v>
      </c>
      <c r="AM14" s="76" t="s">
        <v>190</v>
      </c>
      <c r="AN14" s="76" t="s">
        <v>190</v>
      </c>
      <c r="AO14" s="76" t="s">
        <v>190</v>
      </c>
      <c r="AP14" s="76" t="s">
        <v>190</v>
      </c>
      <c r="AQ14" s="76" t="s">
        <v>190</v>
      </c>
      <c r="AR14" s="76" t="s">
        <v>190</v>
      </c>
      <c r="AS14" s="76" t="s">
        <v>190</v>
      </c>
      <c r="AT14" s="76" t="s">
        <v>190</v>
      </c>
      <c r="AU14" s="76" t="s">
        <v>190</v>
      </c>
      <c r="AV14" s="76" t="s">
        <v>190</v>
      </c>
      <c r="AW14" s="76" t="s">
        <v>191</v>
      </c>
      <c r="AX14" s="76" t="s">
        <v>190</v>
      </c>
      <c r="AY14" s="76" t="s">
        <v>191</v>
      </c>
      <c r="AZ14" s="76" t="s">
        <v>190</v>
      </c>
      <c r="BA14" s="76" t="s">
        <v>190</v>
      </c>
      <c r="BB14" s="76" t="s">
        <v>190</v>
      </c>
      <c r="BC14" s="76" t="s">
        <v>190</v>
      </c>
      <c r="BD14" s="76" t="s">
        <v>193</v>
      </c>
      <c r="BE14" s="76" t="s">
        <v>193</v>
      </c>
      <c r="BF14" s="76" t="s">
        <v>201</v>
      </c>
      <c r="BG14" s="76" t="s">
        <v>113</v>
      </c>
      <c r="BH14" s="76" t="s">
        <v>190</v>
      </c>
      <c r="BI14" s="76" t="s">
        <v>113</v>
      </c>
      <c r="BJ14" s="76" t="s">
        <v>205</v>
      </c>
      <c r="BK14" s="76" t="s">
        <v>205</v>
      </c>
      <c r="BL14" s="76" t="s">
        <v>205</v>
      </c>
      <c r="BM14" s="76" t="s">
        <v>205</v>
      </c>
      <c r="BN14" s="76" t="s">
        <v>198</v>
      </c>
      <c r="BO14" s="76" t="s">
        <v>205</v>
      </c>
      <c r="BP14" s="76" t="s">
        <v>205</v>
      </c>
      <c r="BQ14" s="76" t="s">
        <v>205</v>
      </c>
      <c r="BR14" s="76" t="s">
        <v>190</v>
      </c>
      <c r="BS14" s="76" t="s">
        <v>205</v>
      </c>
      <c r="BT14" s="76" t="s">
        <v>113</v>
      </c>
      <c r="BU14" s="76" t="s">
        <v>112</v>
      </c>
      <c r="BV14" s="76" t="s">
        <v>112</v>
      </c>
      <c r="BW14" s="76" t="s">
        <v>112</v>
      </c>
      <c r="BX14" s="76" t="s">
        <v>197</v>
      </c>
      <c r="BY14" s="76" t="s">
        <v>112</v>
      </c>
      <c r="BZ14" s="76" t="s">
        <v>112</v>
      </c>
      <c r="CA14" s="76" t="s">
        <v>113</v>
      </c>
      <c r="CB14" s="76" t="s">
        <v>115</v>
      </c>
    </row>
    <row r="15" spans="1:80" x14ac:dyDescent="0.2">
      <c r="A15" s="76" t="s">
        <v>116</v>
      </c>
      <c r="B15" s="76" t="s">
        <v>439</v>
      </c>
      <c r="C15" s="76" t="s">
        <v>478</v>
      </c>
      <c r="D15" s="76">
        <v>636627</v>
      </c>
      <c r="E15" s="76">
        <v>1275545</v>
      </c>
      <c r="F15" s="76">
        <v>100</v>
      </c>
      <c r="G15" s="76" t="b">
        <v>1</v>
      </c>
      <c r="H15" s="76" t="s">
        <v>189</v>
      </c>
      <c r="I15" s="76" t="s">
        <v>403</v>
      </c>
      <c r="J15" s="76" t="s">
        <v>406</v>
      </c>
      <c r="K15" s="76" t="s">
        <v>371</v>
      </c>
      <c r="L15" s="76" t="s">
        <v>372</v>
      </c>
      <c r="M15" s="76" t="s">
        <v>192</v>
      </c>
      <c r="N15" s="76" t="s">
        <v>191</v>
      </c>
      <c r="O15" s="76" t="s">
        <v>191</v>
      </c>
      <c r="P15" s="76" t="s">
        <v>191</v>
      </c>
      <c r="Q15" s="76" t="s">
        <v>191</v>
      </c>
      <c r="R15" s="76" t="s">
        <v>192</v>
      </c>
      <c r="S15" s="76" t="s">
        <v>191</v>
      </c>
      <c r="T15" s="76" t="s">
        <v>191</v>
      </c>
      <c r="U15" s="76" t="s">
        <v>192</v>
      </c>
      <c r="V15" s="76" t="s">
        <v>192</v>
      </c>
      <c r="W15" s="76" t="s">
        <v>191</v>
      </c>
      <c r="X15" s="76" t="s">
        <v>191</v>
      </c>
      <c r="Y15" s="76" t="s">
        <v>191</v>
      </c>
      <c r="Z15" s="76" t="s">
        <v>191</v>
      </c>
      <c r="AA15" s="76" t="s">
        <v>191</v>
      </c>
      <c r="AB15" s="76" t="s">
        <v>191</v>
      </c>
      <c r="AC15" s="76" t="s">
        <v>191</v>
      </c>
      <c r="AD15" s="76" t="s">
        <v>191</v>
      </c>
      <c r="AE15" s="76" t="s">
        <v>191</v>
      </c>
      <c r="AF15" s="76" t="s">
        <v>191</v>
      </c>
      <c r="AG15" s="76" t="s">
        <v>191</v>
      </c>
      <c r="AH15" s="76" t="s">
        <v>191</v>
      </c>
      <c r="AI15" s="76" t="s">
        <v>191</v>
      </c>
      <c r="AJ15" s="76" t="s">
        <v>190</v>
      </c>
      <c r="AK15" s="76" t="s">
        <v>190</v>
      </c>
      <c r="AL15" s="76" t="s">
        <v>190</v>
      </c>
      <c r="AM15" s="76" t="s">
        <v>190</v>
      </c>
      <c r="AN15" s="76" t="s">
        <v>190</v>
      </c>
      <c r="AO15" s="76" t="s">
        <v>190</v>
      </c>
      <c r="AP15" s="76" t="s">
        <v>190</v>
      </c>
      <c r="AQ15" s="76" t="s">
        <v>190</v>
      </c>
      <c r="AR15" s="76" t="s">
        <v>191</v>
      </c>
      <c r="AS15" s="76" t="s">
        <v>190</v>
      </c>
      <c r="AT15" s="76" t="s">
        <v>191</v>
      </c>
      <c r="AU15" s="76" t="s">
        <v>192</v>
      </c>
      <c r="AV15" s="76" t="s">
        <v>191</v>
      </c>
      <c r="AW15" s="76" t="s">
        <v>191</v>
      </c>
      <c r="AX15" s="76" t="s">
        <v>192</v>
      </c>
      <c r="AY15" s="76" t="s">
        <v>191</v>
      </c>
      <c r="AZ15" s="76" t="s">
        <v>192</v>
      </c>
      <c r="BA15" s="76" t="s">
        <v>190</v>
      </c>
      <c r="BB15" s="76" t="s">
        <v>190</v>
      </c>
      <c r="BC15" s="76" t="s">
        <v>190</v>
      </c>
      <c r="BD15" s="76" t="s">
        <v>199</v>
      </c>
      <c r="BE15" s="76" t="s">
        <v>200</v>
      </c>
      <c r="BF15" s="76" t="s">
        <v>201</v>
      </c>
      <c r="BG15" s="76" t="s">
        <v>113</v>
      </c>
      <c r="BH15" s="76" t="s">
        <v>191</v>
      </c>
      <c r="BI15" s="76" t="s">
        <v>113</v>
      </c>
      <c r="BJ15" s="76" t="s">
        <v>190</v>
      </c>
      <c r="BK15" s="76" t="s">
        <v>205</v>
      </c>
      <c r="BL15" s="76" t="s">
        <v>205</v>
      </c>
      <c r="BM15" s="76" t="s">
        <v>205</v>
      </c>
      <c r="BN15" s="76" t="s">
        <v>205</v>
      </c>
      <c r="BO15" s="76" t="s">
        <v>205</v>
      </c>
      <c r="BP15" s="76" t="s">
        <v>205</v>
      </c>
      <c r="BQ15" s="76" t="s">
        <v>205</v>
      </c>
      <c r="BR15" s="76" t="s">
        <v>191</v>
      </c>
      <c r="BS15" s="76" t="s">
        <v>205</v>
      </c>
      <c r="BT15" s="76" t="s">
        <v>113</v>
      </c>
      <c r="BU15" s="76" t="s">
        <v>112</v>
      </c>
      <c r="BV15" s="76" t="s">
        <v>112</v>
      </c>
      <c r="BW15" s="76" t="s">
        <v>196</v>
      </c>
      <c r="BX15" s="76" t="s">
        <v>197</v>
      </c>
      <c r="BY15" s="76" t="s">
        <v>112</v>
      </c>
      <c r="BZ15" s="76" t="s">
        <v>112</v>
      </c>
      <c r="CA15" s="76" t="s">
        <v>113</v>
      </c>
      <c r="CB15" s="76" t="s">
        <v>115</v>
      </c>
    </row>
    <row r="16" spans="1:80" x14ac:dyDescent="0.2">
      <c r="A16" s="76" t="s">
        <v>116</v>
      </c>
      <c r="B16" s="76" t="s">
        <v>342</v>
      </c>
      <c r="C16" s="76" t="s">
        <v>383</v>
      </c>
      <c r="D16" s="76">
        <v>12345</v>
      </c>
      <c r="E16" s="76">
        <v>1130618</v>
      </c>
      <c r="F16" s="76">
        <v>100</v>
      </c>
      <c r="G16" s="76" t="b">
        <v>1</v>
      </c>
      <c r="H16" s="76" t="s">
        <v>189</v>
      </c>
      <c r="I16" s="76" t="s">
        <v>322</v>
      </c>
      <c r="J16" s="76" t="s">
        <v>375</v>
      </c>
      <c r="K16" s="76" t="s">
        <v>371</v>
      </c>
      <c r="L16" s="76" t="s">
        <v>372</v>
      </c>
      <c r="M16" s="76" t="s">
        <v>191</v>
      </c>
      <c r="N16" s="76" t="s">
        <v>191</v>
      </c>
      <c r="O16" s="76" t="s">
        <v>190</v>
      </c>
      <c r="P16" s="76" t="s">
        <v>190</v>
      </c>
      <c r="Q16" s="76" t="s">
        <v>190</v>
      </c>
      <c r="R16" s="76" t="s">
        <v>192</v>
      </c>
      <c r="S16" s="76" t="s">
        <v>191</v>
      </c>
      <c r="T16" s="76" t="s">
        <v>190</v>
      </c>
      <c r="U16" s="76" t="s">
        <v>190</v>
      </c>
      <c r="V16" s="76" t="s">
        <v>191</v>
      </c>
      <c r="W16" s="76" t="s">
        <v>190</v>
      </c>
      <c r="X16" s="76" t="s">
        <v>190</v>
      </c>
      <c r="Y16" s="76" t="s">
        <v>190</v>
      </c>
      <c r="Z16" s="76" t="s">
        <v>190</v>
      </c>
      <c r="AA16" s="76" t="s">
        <v>190</v>
      </c>
      <c r="AB16" s="76" t="s">
        <v>190</v>
      </c>
      <c r="AC16" s="76" t="s">
        <v>191</v>
      </c>
      <c r="AD16" s="76" t="s">
        <v>190</v>
      </c>
      <c r="AE16" s="76" t="s">
        <v>190</v>
      </c>
      <c r="AF16" s="76" t="s">
        <v>190</v>
      </c>
      <c r="AG16" s="76" t="s">
        <v>190</v>
      </c>
      <c r="AH16" s="76" t="s">
        <v>190</v>
      </c>
      <c r="AI16" s="76" t="s">
        <v>191</v>
      </c>
      <c r="AJ16" s="76" t="s">
        <v>190</v>
      </c>
      <c r="AK16" s="76" t="s">
        <v>190</v>
      </c>
      <c r="AL16" s="76" t="s">
        <v>190</v>
      </c>
      <c r="AM16" s="76" t="s">
        <v>190</v>
      </c>
      <c r="AN16" s="76" t="s">
        <v>190</v>
      </c>
      <c r="AO16" s="76" t="s">
        <v>191</v>
      </c>
      <c r="AP16" s="76" t="s">
        <v>191</v>
      </c>
      <c r="AQ16" s="76" t="s">
        <v>191</v>
      </c>
      <c r="AR16" s="76" t="s">
        <v>191</v>
      </c>
      <c r="AS16" s="76" t="s">
        <v>191</v>
      </c>
      <c r="AT16" s="76" t="s">
        <v>190</v>
      </c>
      <c r="AU16" s="76" t="s">
        <v>190</v>
      </c>
      <c r="AV16" s="76" t="s">
        <v>190</v>
      </c>
      <c r="AW16" s="76" t="s">
        <v>190</v>
      </c>
      <c r="AX16" s="76" t="s">
        <v>190</v>
      </c>
      <c r="AY16" s="76" t="s">
        <v>190</v>
      </c>
      <c r="AZ16" s="76" t="s">
        <v>190</v>
      </c>
      <c r="BA16" s="76" t="s">
        <v>190</v>
      </c>
      <c r="BB16" s="76" t="s">
        <v>190</v>
      </c>
      <c r="BC16" s="76" t="s">
        <v>190</v>
      </c>
      <c r="BD16" s="76" t="s">
        <v>199</v>
      </c>
      <c r="BE16" s="76" t="s">
        <v>199</v>
      </c>
      <c r="BF16" s="76" t="s">
        <v>201</v>
      </c>
      <c r="BG16" s="76" t="s">
        <v>113</v>
      </c>
      <c r="BH16" s="76" t="s">
        <v>190</v>
      </c>
      <c r="BI16" s="76" t="s">
        <v>384</v>
      </c>
      <c r="BJ16" s="76" t="s">
        <v>205</v>
      </c>
      <c r="BK16" s="76" t="s">
        <v>205</v>
      </c>
      <c r="BL16" s="76" t="s">
        <v>205</v>
      </c>
      <c r="BM16" s="76" t="s">
        <v>205</v>
      </c>
      <c r="BN16" s="76" t="s">
        <v>191</v>
      </c>
      <c r="BO16" s="76" t="s">
        <v>191</v>
      </c>
      <c r="BP16" s="76" t="s">
        <v>205</v>
      </c>
      <c r="BQ16" s="76" t="s">
        <v>205</v>
      </c>
      <c r="BR16" s="76" t="s">
        <v>205</v>
      </c>
      <c r="BS16" s="76" t="s">
        <v>190</v>
      </c>
      <c r="BT16" s="76" t="s">
        <v>215</v>
      </c>
      <c r="BU16" s="76" t="s">
        <v>112</v>
      </c>
      <c r="BV16" s="76" t="s">
        <v>112</v>
      </c>
      <c r="BW16" s="76" t="s">
        <v>112</v>
      </c>
      <c r="BX16" s="76" t="s">
        <v>197</v>
      </c>
      <c r="BY16" s="76" t="s">
        <v>112</v>
      </c>
      <c r="BZ16" s="76" t="s">
        <v>112</v>
      </c>
      <c r="CA16" s="76" t="s">
        <v>113</v>
      </c>
      <c r="CB16" s="76" t="s">
        <v>115</v>
      </c>
    </row>
    <row r="17" spans="1:80" x14ac:dyDescent="0.2">
      <c r="A17" s="76" t="s">
        <v>116</v>
      </c>
      <c r="B17" s="76" t="s">
        <v>440</v>
      </c>
      <c r="C17" s="76" t="s">
        <v>479</v>
      </c>
      <c r="D17" s="76">
        <v>640870</v>
      </c>
      <c r="E17" s="76">
        <v>1167938</v>
      </c>
      <c r="F17" s="76">
        <v>100</v>
      </c>
      <c r="G17" s="76" t="b">
        <v>1</v>
      </c>
      <c r="H17" s="76" t="s">
        <v>189</v>
      </c>
      <c r="I17" s="76" t="s">
        <v>403</v>
      </c>
      <c r="J17" s="76" t="s">
        <v>406</v>
      </c>
      <c r="K17" s="76" t="s">
        <v>371</v>
      </c>
      <c r="L17" s="76" t="s">
        <v>372</v>
      </c>
      <c r="M17" s="76" t="s">
        <v>191</v>
      </c>
      <c r="N17" s="76" t="s">
        <v>191</v>
      </c>
      <c r="O17" s="76" t="s">
        <v>190</v>
      </c>
      <c r="P17" s="76" t="s">
        <v>190</v>
      </c>
      <c r="Q17" s="76" t="s">
        <v>191</v>
      </c>
      <c r="R17" s="76" t="s">
        <v>192</v>
      </c>
      <c r="S17" s="76" t="s">
        <v>192</v>
      </c>
      <c r="T17" s="76" t="s">
        <v>191</v>
      </c>
      <c r="U17" s="76" t="s">
        <v>191</v>
      </c>
      <c r="V17" s="76" t="s">
        <v>192</v>
      </c>
      <c r="W17" s="76" t="s">
        <v>191</v>
      </c>
      <c r="X17" s="76" t="s">
        <v>190</v>
      </c>
      <c r="Y17" s="76" t="s">
        <v>191</v>
      </c>
      <c r="Z17" s="76" t="s">
        <v>190</v>
      </c>
      <c r="AA17" s="76" t="s">
        <v>191</v>
      </c>
      <c r="AB17" s="76" t="s">
        <v>191</v>
      </c>
      <c r="AC17" s="76" t="s">
        <v>191</v>
      </c>
      <c r="AD17" s="76" t="s">
        <v>191</v>
      </c>
      <c r="AE17" s="76" t="s">
        <v>191</v>
      </c>
      <c r="AF17" s="76" t="s">
        <v>191</v>
      </c>
      <c r="AG17" s="76" t="s">
        <v>191</v>
      </c>
      <c r="AH17" s="76" t="s">
        <v>191</v>
      </c>
      <c r="AI17" s="76" t="s">
        <v>191</v>
      </c>
      <c r="AJ17" s="76" t="s">
        <v>190</v>
      </c>
      <c r="AK17" s="76" t="s">
        <v>190</v>
      </c>
      <c r="AL17" s="76" t="s">
        <v>190</v>
      </c>
      <c r="AM17" s="76" t="s">
        <v>190</v>
      </c>
      <c r="AN17" s="76" t="s">
        <v>190</v>
      </c>
      <c r="AO17" s="76" t="s">
        <v>190</v>
      </c>
      <c r="AP17" s="76" t="s">
        <v>190</v>
      </c>
      <c r="AQ17" s="76" t="s">
        <v>190</v>
      </c>
      <c r="AR17" s="76" t="s">
        <v>190</v>
      </c>
      <c r="AS17" s="76" t="s">
        <v>190</v>
      </c>
      <c r="AT17" s="76" t="s">
        <v>190</v>
      </c>
      <c r="AU17" s="76" t="s">
        <v>190</v>
      </c>
      <c r="AV17" s="76" t="s">
        <v>190</v>
      </c>
      <c r="AW17" s="76" t="s">
        <v>190</v>
      </c>
      <c r="AX17" s="76" t="s">
        <v>190</v>
      </c>
      <c r="AY17" s="76" t="s">
        <v>202</v>
      </c>
      <c r="AZ17" s="76" t="s">
        <v>190</v>
      </c>
      <c r="BA17" s="76" t="s">
        <v>190</v>
      </c>
      <c r="BB17" s="76" t="s">
        <v>190</v>
      </c>
      <c r="BC17" s="76" t="s">
        <v>190</v>
      </c>
      <c r="BD17" s="76" t="s">
        <v>200</v>
      </c>
      <c r="BE17" s="76" t="s">
        <v>200</v>
      </c>
      <c r="BF17" s="76" t="s">
        <v>201</v>
      </c>
      <c r="BG17" s="76" t="s">
        <v>113</v>
      </c>
      <c r="BH17" s="76" t="s">
        <v>190</v>
      </c>
      <c r="BI17" s="76" t="s">
        <v>113</v>
      </c>
      <c r="BJ17" s="76" t="s">
        <v>194</v>
      </c>
      <c r="BK17" s="76" t="s">
        <v>191</v>
      </c>
      <c r="BL17" s="76" t="s">
        <v>194</v>
      </c>
      <c r="BM17" s="76" t="s">
        <v>194</v>
      </c>
      <c r="BN17" s="76" t="s">
        <v>198</v>
      </c>
      <c r="BO17" s="76" t="s">
        <v>198</v>
      </c>
      <c r="BP17" s="76" t="s">
        <v>194</v>
      </c>
      <c r="BQ17" s="76" t="s">
        <v>194</v>
      </c>
      <c r="BR17" s="76" t="s">
        <v>191</v>
      </c>
      <c r="BS17" s="76" t="s">
        <v>205</v>
      </c>
      <c r="BT17" s="76" t="s">
        <v>113</v>
      </c>
      <c r="BU17" s="76" t="s">
        <v>112</v>
      </c>
      <c r="BV17" s="76" t="s">
        <v>112</v>
      </c>
      <c r="BW17" s="76" t="s">
        <v>112</v>
      </c>
      <c r="BX17" s="76" t="s">
        <v>197</v>
      </c>
      <c r="BY17" s="76" t="s">
        <v>112</v>
      </c>
      <c r="BZ17" s="76" t="s">
        <v>112</v>
      </c>
      <c r="CA17" s="76" t="s">
        <v>113</v>
      </c>
      <c r="CB17" s="76" t="s">
        <v>115</v>
      </c>
    </row>
    <row r="18" spans="1:80" x14ac:dyDescent="0.2">
      <c r="A18" s="76" t="s">
        <v>116</v>
      </c>
      <c r="B18" s="76" t="s">
        <v>441</v>
      </c>
      <c r="C18" s="76" t="s">
        <v>480</v>
      </c>
      <c r="D18" s="76">
        <v>640110</v>
      </c>
      <c r="E18" s="76">
        <v>1275006</v>
      </c>
      <c r="F18" s="76">
        <v>100</v>
      </c>
      <c r="G18" s="76" t="b">
        <v>1</v>
      </c>
      <c r="H18" s="76" t="s">
        <v>189</v>
      </c>
      <c r="I18" s="76" t="s">
        <v>403</v>
      </c>
      <c r="J18" s="76" t="s">
        <v>406</v>
      </c>
      <c r="K18" s="76" t="s">
        <v>371</v>
      </c>
      <c r="L18" s="76" t="s">
        <v>372</v>
      </c>
      <c r="M18" s="76" t="s">
        <v>190</v>
      </c>
      <c r="N18" s="76" t="s">
        <v>190</v>
      </c>
      <c r="O18" s="76" t="s">
        <v>192</v>
      </c>
      <c r="P18" s="76" t="s">
        <v>190</v>
      </c>
      <c r="Q18" s="76" t="s">
        <v>190</v>
      </c>
      <c r="R18" s="76" t="s">
        <v>191</v>
      </c>
      <c r="S18" s="76" t="s">
        <v>190</v>
      </c>
      <c r="T18" s="76" t="s">
        <v>190</v>
      </c>
      <c r="U18" s="76" t="s">
        <v>190</v>
      </c>
      <c r="V18" s="76" t="s">
        <v>190</v>
      </c>
      <c r="W18" s="76" t="s">
        <v>190</v>
      </c>
      <c r="X18" s="76" t="s">
        <v>191</v>
      </c>
      <c r="Y18" s="76" t="s">
        <v>191</v>
      </c>
      <c r="Z18" s="76" t="s">
        <v>190</v>
      </c>
      <c r="AA18" s="76" t="s">
        <v>190</v>
      </c>
      <c r="AB18" s="76" t="s">
        <v>190</v>
      </c>
      <c r="AC18" s="76" t="s">
        <v>191</v>
      </c>
      <c r="AD18" s="76" t="s">
        <v>190</v>
      </c>
      <c r="AE18" s="76" t="s">
        <v>190</v>
      </c>
      <c r="AF18" s="76" t="s">
        <v>190</v>
      </c>
      <c r="AG18" s="76" t="s">
        <v>190</v>
      </c>
      <c r="AH18" s="76" t="s">
        <v>190</v>
      </c>
      <c r="AI18" s="76" t="s">
        <v>190</v>
      </c>
      <c r="AJ18" s="76" t="s">
        <v>190</v>
      </c>
      <c r="AK18" s="76" t="s">
        <v>190</v>
      </c>
      <c r="AL18" s="76" t="s">
        <v>190</v>
      </c>
      <c r="AM18" s="76" t="s">
        <v>190</v>
      </c>
      <c r="AN18" s="76" t="s">
        <v>190</v>
      </c>
      <c r="AO18" s="76" t="s">
        <v>190</v>
      </c>
      <c r="AP18" s="76" t="s">
        <v>190</v>
      </c>
      <c r="AQ18" s="76" t="s">
        <v>190</v>
      </c>
      <c r="AR18" s="76" t="s">
        <v>190</v>
      </c>
      <c r="AS18" s="76" t="s">
        <v>190</v>
      </c>
      <c r="AT18" s="76" t="s">
        <v>190</v>
      </c>
      <c r="AU18" s="76" t="s">
        <v>190</v>
      </c>
      <c r="AV18" s="76" t="s">
        <v>190</v>
      </c>
      <c r="AW18" s="76" t="s">
        <v>191</v>
      </c>
      <c r="AX18" s="76" t="s">
        <v>190</v>
      </c>
      <c r="AY18" s="76" t="s">
        <v>190</v>
      </c>
      <c r="AZ18" s="76" t="s">
        <v>190</v>
      </c>
      <c r="BA18" s="76" t="s">
        <v>190</v>
      </c>
      <c r="BB18" s="76" t="s">
        <v>190</v>
      </c>
      <c r="BC18" s="76" t="s">
        <v>190</v>
      </c>
      <c r="BD18" s="76" t="s">
        <v>193</v>
      </c>
      <c r="BE18" s="76" t="s">
        <v>193</v>
      </c>
      <c r="BF18" s="76" t="s">
        <v>193</v>
      </c>
      <c r="BG18" s="76" t="s">
        <v>212</v>
      </c>
      <c r="BH18" s="76" t="s">
        <v>191</v>
      </c>
      <c r="BI18" s="76" t="s">
        <v>481</v>
      </c>
      <c r="BJ18" s="76" t="s">
        <v>205</v>
      </c>
      <c r="BK18" s="76" t="s">
        <v>205</v>
      </c>
      <c r="BL18" s="76" t="s">
        <v>205</v>
      </c>
      <c r="BM18" s="76" t="s">
        <v>205</v>
      </c>
      <c r="BN18" s="76" t="s">
        <v>205</v>
      </c>
      <c r="BO18" s="76" t="s">
        <v>198</v>
      </c>
      <c r="BP18" s="76" t="s">
        <v>205</v>
      </c>
      <c r="BQ18" s="76" t="s">
        <v>205</v>
      </c>
      <c r="BR18" s="76" t="s">
        <v>191</v>
      </c>
      <c r="BS18" s="76" t="s">
        <v>205</v>
      </c>
      <c r="BT18" s="76" t="s">
        <v>113</v>
      </c>
      <c r="BU18" s="76" t="s">
        <v>112</v>
      </c>
      <c r="BV18" s="76" t="s">
        <v>112</v>
      </c>
      <c r="BW18" s="76" t="s">
        <v>112</v>
      </c>
      <c r="BX18" s="76" t="s">
        <v>197</v>
      </c>
      <c r="BY18" s="76" t="s">
        <v>112</v>
      </c>
      <c r="BZ18" s="76" t="s">
        <v>112</v>
      </c>
      <c r="CA18" s="76" t="s">
        <v>113</v>
      </c>
      <c r="CB18" s="76" t="s">
        <v>115</v>
      </c>
    </row>
    <row r="19" spans="1:80" x14ac:dyDescent="0.2">
      <c r="A19" s="76" t="s">
        <v>116</v>
      </c>
      <c r="B19" s="76" t="s">
        <v>442</v>
      </c>
      <c r="C19" s="76" t="s">
        <v>482</v>
      </c>
      <c r="D19" s="76">
        <v>641840</v>
      </c>
      <c r="E19" s="76">
        <v>1274979</v>
      </c>
      <c r="F19" s="76">
        <v>100</v>
      </c>
      <c r="G19" s="76" t="b">
        <v>1</v>
      </c>
      <c r="H19" s="76" t="s">
        <v>189</v>
      </c>
      <c r="I19" s="76" t="s">
        <v>403</v>
      </c>
      <c r="J19" s="76" t="s">
        <v>406</v>
      </c>
      <c r="K19" s="76" t="s">
        <v>371</v>
      </c>
      <c r="L19" s="76" t="s">
        <v>372</v>
      </c>
      <c r="M19" s="76" t="s">
        <v>191</v>
      </c>
      <c r="N19" s="76" t="s">
        <v>190</v>
      </c>
      <c r="O19" s="76" t="s">
        <v>190</v>
      </c>
      <c r="P19" s="76" t="s">
        <v>190</v>
      </c>
      <c r="Q19" s="76" t="s">
        <v>190</v>
      </c>
      <c r="R19" s="76" t="s">
        <v>190</v>
      </c>
      <c r="S19" s="76" t="s">
        <v>191</v>
      </c>
      <c r="T19" s="76" t="s">
        <v>190</v>
      </c>
      <c r="U19" s="76" t="s">
        <v>191</v>
      </c>
      <c r="V19" s="76" t="s">
        <v>190</v>
      </c>
      <c r="W19" s="76" t="s">
        <v>190</v>
      </c>
      <c r="X19" s="76" t="s">
        <v>190</v>
      </c>
      <c r="Y19" s="76" t="s">
        <v>191</v>
      </c>
      <c r="Z19" s="76" t="s">
        <v>190</v>
      </c>
      <c r="AA19" s="76" t="s">
        <v>190</v>
      </c>
      <c r="AB19" s="76" t="s">
        <v>190</v>
      </c>
      <c r="AC19" s="76" t="s">
        <v>190</v>
      </c>
      <c r="AD19" s="76" t="s">
        <v>190</v>
      </c>
      <c r="AE19" s="76" t="s">
        <v>190</v>
      </c>
      <c r="AF19" s="76" t="s">
        <v>191</v>
      </c>
      <c r="AG19" s="76" t="s">
        <v>190</v>
      </c>
      <c r="AH19" s="76" t="s">
        <v>190</v>
      </c>
      <c r="AI19" s="76" t="s">
        <v>191</v>
      </c>
      <c r="AJ19" s="76" t="s">
        <v>190</v>
      </c>
      <c r="AK19" s="76" t="s">
        <v>190</v>
      </c>
      <c r="AL19" s="76" t="s">
        <v>190</v>
      </c>
      <c r="AM19" s="76" t="s">
        <v>191</v>
      </c>
      <c r="AN19" s="76" t="s">
        <v>190</v>
      </c>
      <c r="AO19" s="76" t="s">
        <v>190</v>
      </c>
      <c r="AP19" s="76" t="s">
        <v>191</v>
      </c>
      <c r="AQ19" s="76" t="s">
        <v>190</v>
      </c>
      <c r="AR19" s="76" t="s">
        <v>191</v>
      </c>
      <c r="AS19" s="76" t="s">
        <v>190</v>
      </c>
      <c r="AT19" s="76" t="s">
        <v>190</v>
      </c>
      <c r="AU19" s="76" t="s">
        <v>190</v>
      </c>
      <c r="AV19" s="76" t="s">
        <v>191</v>
      </c>
      <c r="AW19" s="76" t="s">
        <v>190</v>
      </c>
      <c r="AX19" s="76" t="s">
        <v>190</v>
      </c>
      <c r="AY19" s="76" t="s">
        <v>190</v>
      </c>
      <c r="AZ19" s="76" t="s">
        <v>190</v>
      </c>
      <c r="BA19" s="76" t="s">
        <v>190</v>
      </c>
      <c r="BB19" s="76" t="s">
        <v>190</v>
      </c>
      <c r="BC19" s="76" t="s">
        <v>190</v>
      </c>
      <c r="BD19" s="76" t="s">
        <v>193</v>
      </c>
      <c r="BE19" s="76" t="s">
        <v>193</v>
      </c>
      <c r="BF19" s="76" t="s">
        <v>201</v>
      </c>
      <c r="BG19" s="76" t="s">
        <v>113</v>
      </c>
      <c r="BH19" s="76" t="s">
        <v>190</v>
      </c>
      <c r="BI19" s="76" t="s">
        <v>483</v>
      </c>
      <c r="BJ19" s="76" t="s">
        <v>205</v>
      </c>
      <c r="BK19" s="76" t="s">
        <v>205</v>
      </c>
      <c r="BL19" s="76" t="s">
        <v>198</v>
      </c>
      <c r="BM19" s="76" t="s">
        <v>205</v>
      </c>
      <c r="BN19" s="76" t="s">
        <v>205</v>
      </c>
      <c r="BO19" s="76" t="s">
        <v>191</v>
      </c>
      <c r="BP19" s="76" t="s">
        <v>205</v>
      </c>
      <c r="BQ19" s="76" t="s">
        <v>190</v>
      </c>
      <c r="BR19" s="76" t="s">
        <v>191</v>
      </c>
      <c r="BS19" s="76" t="s">
        <v>205</v>
      </c>
      <c r="BT19" s="76" t="s">
        <v>113</v>
      </c>
      <c r="BU19" s="76" t="s">
        <v>112</v>
      </c>
      <c r="BV19" s="76" t="s">
        <v>195</v>
      </c>
      <c r="BW19" s="76" t="s">
        <v>112</v>
      </c>
      <c r="BX19" s="76" t="s">
        <v>112</v>
      </c>
      <c r="BY19" s="76" t="s">
        <v>112</v>
      </c>
      <c r="BZ19" s="76" t="s">
        <v>112</v>
      </c>
      <c r="CA19" s="76" t="s">
        <v>113</v>
      </c>
      <c r="CB19" s="76" t="s">
        <v>115</v>
      </c>
    </row>
    <row r="20" spans="1:80" x14ac:dyDescent="0.2">
      <c r="A20" s="76" t="s">
        <v>116</v>
      </c>
      <c r="B20" s="76" t="s">
        <v>332</v>
      </c>
      <c r="C20" s="76" t="s">
        <v>385</v>
      </c>
      <c r="D20" s="76">
        <v>408246</v>
      </c>
      <c r="E20" s="76">
        <v>1247895</v>
      </c>
      <c r="F20" s="76">
        <v>100</v>
      </c>
      <c r="G20" s="76" t="b">
        <v>1</v>
      </c>
      <c r="H20" s="76" t="s">
        <v>189</v>
      </c>
      <c r="I20" s="76" t="s">
        <v>322</v>
      </c>
      <c r="J20" s="76" t="s">
        <v>375</v>
      </c>
      <c r="K20" s="76" t="s">
        <v>371</v>
      </c>
      <c r="L20" s="76" t="s">
        <v>372</v>
      </c>
      <c r="M20" s="76" t="s">
        <v>190</v>
      </c>
      <c r="N20" s="76" t="s">
        <v>190</v>
      </c>
      <c r="O20" s="76" t="s">
        <v>190</v>
      </c>
      <c r="P20" s="76" t="s">
        <v>190</v>
      </c>
      <c r="Q20" s="76" t="s">
        <v>190</v>
      </c>
      <c r="R20" s="76" t="s">
        <v>202</v>
      </c>
      <c r="S20" s="76" t="s">
        <v>190</v>
      </c>
      <c r="T20" s="76" t="s">
        <v>190</v>
      </c>
      <c r="U20" s="76" t="s">
        <v>190</v>
      </c>
      <c r="V20" s="76" t="s">
        <v>190</v>
      </c>
      <c r="W20" s="76" t="s">
        <v>190</v>
      </c>
      <c r="X20" s="76" t="s">
        <v>190</v>
      </c>
      <c r="Y20" s="76" t="s">
        <v>190</v>
      </c>
      <c r="Z20" s="76" t="s">
        <v>190</v>
      </c>
      <c r="AA20" s="76" t="s">
        <v>190</v>
      </c>
      <c r="AB20" s="76" t="s">
        <v>190</v>
      </c>
      <c r="AC20" s="76" t="s">
        <v>190</v>
      </c>
      <c r="AD20" s="76" t="s">
        <v>190</v>
      </c>
      <c r="AE20" s="76" t="s">
        <v>190</v>
      </c>
      <c r="AF20" s="76" t="s">
        <v>191</v>
      </c>
      <c r="AG20" s="76" t="s">
        <v>191</v>
      </c>
      <c r="AH20" s="76" t="s">
        <v>191</v>
      </c>
      <c r="AI20" s="76" t="s">
        <v>190</v>
      </c>
      <c r="AJ20" s="76" t="s">
        <v>190</v>
      </c>
      <c r="AK20" s="76" t="s">
        <v>190</v>
      </c>
      <c r="AL20" s="76" t="s">
        <v>190</v>
      </c>
      <c r="AM20" s="76" t="s">
        <v>190</v>
      </c>
      <c r="AN20" s="76" t="s">
        <v>190</v>
      </c>
      <c r="AO20" s="76" t="s">
        <v>191</v>
      </c>
      <c r="AP20" s="76" t="s">
        <v>191</v>
      </c>
      <c r="AQ20" s="76" t="s">
        <v>191</v>
      </c>
      <c r="AR20" s="76" t="s">
        <v>190</v>
      </c>
      <c r="AS20" s="76" t="s">
        <v>190</v>
      </c>
      <c r="AT20" s="76" t="s">
        <v>190</v>
      </c>
      <c r="AU20" s="76" t="s">
        <v>190</v>
      </c>
      <c r="AV20" s="76" t="s">
        <v>190</v>
      </c>
      <c r="AW20" s="76" t="s">
        <v>190</v>
      </c>
      <c r="AX20" s="76" t="s">
        <v>190</v>
      </c>
      <c r="AY20" s="76" t="s">
        <v>190</v>
      </c>
      <c r="AZ20" s="76" t="s">
        <v>190</v>
      </c>
      <c r="BA20" s="76" t="s">
        <v>190</v>
      </c>
      <c r="BB20" s="76" t="s">
        <v>191</v>
      </c>
      <c r="BC20" s="76" t="s">
        <v>190</v>
      </c>
      <c r="BD20" s="76" t="s">
        <v>193</v>
      </c>
      <c r="BE20" s="76" t="s">
        <v>193</v>
      </c>
      <c r="BF20" s="76" t="s">
        <v>193</v>
      </c>
      <c r="BG20" s="76" t="s">
        <v>113</v>
      </c>
      <c r="BH20" s="76" t="s">
        <v>190</v>
      </c>
      <c r="BI20" s="76" t="s">
        <v>113</v>
      </c>
      <c r="BJ20" s="76" t="s">
        <v>205</v>
      </c>
      <c r="BK20" s="76" t="s">
        <v>205</v>
      </c>
      <c r="BL20" s="76" t="s">
        <v>205</v>
      </c>
      <c r="BM20" s="76" t="s">
        <v>205</v>
      </c>
      <c r="BN20" s="76" t="s">
        <v>190</v>
      </c>
      <c r="BO20" s="76" t="s">
        <v>198</v>
      </c>
      <c r="BP20" s="76" t="s">
        <v>205</v>
      </c>
      <c r="BQ20" s="76" t="s">
        <v>190</v>
      </c>
      <c r="BR20" s="76" t="s">
        <v>190</v>
      </c>
      <c r="BS20" s="76" t="s">
        <v>205</v>
      </c>
      <c r="BT20" s="76" t="s">
        <v>113</v>
      </c>
      <c r="BU20" s="76" t="s">
        <v>112</v>
      </c>
      <c r="BV20" s="76" t="s">
        <v>195</v>
      </c>
      <c r="BW20" s="76" t="s">
        <v>112</v>
      </c>
      <c r="BX20" s="76" t="s">
        <v>197</v>
      </c>
      <c r="BY20" s="76" t="s">
        <v>112</v>
      </c>
      <c r="BZ20" s="76" t="s">
        <v>112</v>
      </c>
      <c r="CA20" s="76" t="s">
        <v>113</v>
      </c>
      <c r="CB20" s="76" t="s">
        <v>115</v>
      </c>
    </row>
    <row r="21" spans="1:80" x14ac:dyDescent="0.2">
      <c r="A21" s="76" t="s">
        <v>116</v>
      </c>
      <c r="B21" s="76" t="s">
        <v>443</v>
      </c>
      <c r="C21" s="76" t="s">
        <v>484</v>
      </c>
      <c r="D21" s="76">
        <v>649368</v>
      </c>
      <c r="E21" s="76">
        <v>1238190</v>
      </c>
      <c r="F21" s="76">
        <v>100</v>
      </c>
      <c r="G21" s="76" t="b">
        <v>1</v>
      </c>
      <c r="H21" s="76" t="s">
        <v>189</v>
      </c>
      <c r="I21" s="76" t="s">
        <v>403</v>
      </c>
      <c r="J21" s="76" t="s">
        <v>406</v>
      </c>
      <c r="K21" s="76" t="s">
        <v>371</v>
      </c>
      <c r="L21" s="76" t="s">
        <v>372</v>
      </c>
      <c r="M21" s="76" t="s">
        <v>191</v>
      </c>
      <c r="N21" s="76" t="s">
        <v>191</v>
      </c>
      <c r="O21" s="76" t="s">
        <v>191</v>
      </c>
      <c r="P21" s="76" t="s">
        <v>191</v>
      </c>
      <c r="Q21" s="76" t="s">
        <v>191</v>
      </c>
      <c r="R21" s="76" t="s">
        <v>190</v>
      </c>
      <c r="S21" s="76" t="s">
        <v>191</v>
      </c>
      <c r="T21" s="76" t="s">
        <v>191</v>
      </c>
      <c r="U21" s="76" t="s">
        <v>191</v>
      </c>
      <c r="V21" s="76" t="s">
        <v>191</v>
      </c>
      <c r="W21" s="76" t="s">
        <v>191</v>
      </c>
      <c r="X21" s="76" t="s">
        <v>190</v>
      </c>
      <c r="Y21" s="76" t="s">
        <v>190</v>
      </c>
      <c r="Z21" s="76" t="s">
        <v>190</v>
      </c>
      <c r="AA21" s="76" t="s">
        <v>191</v>
      </c>
      <c r="AB21" s="76" t="s">
        <v>191</v>
      </c>
      <c r="AC21" s="76" t="s">
        <v>191</v>
      </c>
      <c r="AD21" s="76" t="s">
        <v>191</v>
      </c>
      <c r="AE21" s="76" t="s">
        <v>191</v>
      </c>
      <c r="AF21" s="76" t="s">
        <v>191</v>
      </c>
      <c r="AG21" s="76" t="s">
        <v>192</v>
      </c>
      <c r="AH21" s="76" t="s">
        <v>191</v>
      </c>
      <c r="AI21" s="76" t="s">
        <v>190</v>
      </c>
      <c r="AJ21" s="76" t="s">
        <v>190</v>
      </c>
      <c r="AK21" s="76" t="s">
        <v>190</v>
      </c>
      <c r="AL21" s="76" t="s">
        <v>190</v>
      </c>
      <c r="AM21" s="76" t="s">
        <v>191</v>
      </c>
      <c r="AN21" s="76" t="s">
        <v>191</v>
      </c>
      <c r="AO21" s="76" t="s">
        <v>191</v>
      </c>
      <c r="AP21" s="76" t="s">
        <v>191</v>
      </c>
      <c r="AQ21" s="76" t="s">
        <v>191</v>
      </c>
      <c r="AR21" s="76" t="s">
        <v>191</v>
      </c>
      <c r="AS21" s="76" t="s">
        <v>191</v>
      </c>
      <c r="AT21" s="76" t="s">
        <v>191</v>
      </c>
      <c r="AU21" s="76" t="s">
        <v>190</v>
      </c>
      <c r="AV21" s="76" t="s">
        <v>190</v>
      </c>
      <c r="AW21" s="76" t="s">
        <v>190</v>
      </c>
      <c r="AX21" s="76" t="s">
        <v>190</v>
      </c>
      <c r="AY21" s="76" t="s">
        <v>190</v>
      </c>
      <c r="AZ21" s="76" t="s">
        <v>190</v>
      </c>
      <c r="BA21" s="76" t="s">
        <v>190</v>
      </c>
      <c r="BB21" s="76" t="s">
        <v>190</v>
      </c>
      <c r="BC21" s="76" t="s">
        <v>190</v>
      </c>
      <c r="BD21" s="76" t="s">
        <v>199</v>
      </c>
      <c r="BE21" s="76" t="s">
        <v>199</v>
      </c>
      <c r="BF21" s="76" t="s">
        <v>199</v>
      </c>
      <c r="BG21" s="76" t="s">
        <v>205</v>
      </c>
      <c r="BH21" s="76" t="s">
        <v>190</v>
      </c>
      <c r="BI21" s="76" t="s">
        <v>485</v>
      </c>
      <c r="BJ21" s="76" t="s">
        <v>205</v>
      </c>
      <c r="BK21" s="76" t="s">
        <v>205</v>
      </c>
      <c r="BL21" s="76" t="s">
        <v>205</v>
      </c>
      <c r="BM21" s="76" t="s">
        <v>205</v>
      </c>
      <c r="BN21" s="76" t="s">
        <v>205</v>
      </c>
      <c r="BO21" s="76" t="s">
        <v>205</v>
      </c>
      <c r="BP21" s="76" t="s">
        <v>205</v>
      </c>
      <c r="BQ21" s="76" t="s">
        <v>205</v>
      </c>
      <c r="BR21" s="76" t="s">
        <v>191</v>
      </c>
      <c r="BS21" s="76" t="s">
        <v>205</v>
      </c>
      <c r="BT21" s="76" t="s">
        <v>205</v>
      </c>
      <c r="BU21" s="76" t="s">
        <v>112</v>
      </c>
      <c r="BV21" s="76" t="s">
        <v>112</v>
      </c>
      <c r="BW21" s="76" t="s">
        <v>112</v>
      </c>
      <c r="BX21" s="76" t="s">
        <v>197</v>
      </c>
      <c r="BY21" s="76" t="s">
        <v>112</v>
      </c>
      <c r="BZ21" s="76" t="s">
        <v>112</v>
      </c>
      <c r="CA21" s="76" t="s">
        <v>113</v>
      </c>
      <c r="CB21" s="76" t="s">
        <v>115</v>
      </c>
    </row>
    <row r="22" spans="1:80" x14ac:dyDescent="0.2">
      <c r="A22" s="76" t="s">
        <v>116</v>
      </c>
      <c r="B22" s="76" t="s">
        <v>444</v>
      </c>
      <c r="C22" s="76" t="s">
        <v>486</v>
      </c>
      <c r="D22" s="76">
        <v>644014</v>
      </c>
      <c r="E22" s="76">
        <v>1272290</v>
      </c>
      <c r="F22" s="76">
        <v>100</v>
      </c>
      <c r="G22" s="76" t="b">
        <v>1</v>
      </c>
      <c r="H22" s="76" t="s">
        <v>189</v>
      </c>
      <c r="I22" s="76" t="s">
        <v>403</v>
      </c>
      <c r="J22" s="76" t="s">
        <v>406</v>
      </c>
      <c r="K22" s="76" t="s">
        <v>371</v>
      </c>
      <c r="L22" s="76" t="s">
        <v>372</v>
      </c>
      <c r="M22" s="76" t="s">
        <v>190</v>
      </c>
      <c r="N22" s="76" t="s">
        <v>190</v>
      </c>
      <c r="O22" s="76" t="s">
        <v>190</v>
      </c>
      <c r="P22" s="76" t="s">
        <v>190</v>
      </c>
      <c r="Q22" s="76" t="s">
        <v>190</v>
      </c>
      <c r="R22" s="76" t="s">
        <v>191</v>
      </c>
      <c r="S22" s="76" t="s">
        <v>190</v>
      </c>
      <c r="T22" s="76" t="s">
        <v>190</v>
      </c>
      <c r="U22" s="76" t="s">
        <v>190</v>
      </c>
      <c r="V22" s="76" t="s">
        <v>191</v>
      </c>
      <c r="W22" s="76" t="s">
        <v>190</v>
      </c>
      <c r="X22" s="76" t="s">
        <v>190</v>
      </c>
      <c r="Y22" s="76" t="s">
        <v>190</v>
      </c>
      <c r="Z22" s="76" t="s">
        <v>190</v>
      </c>
      <c r="AA22" s="76" t="s">
        <v>190</v>
      </c>
      <c r="AB22" s="76" t="s">
        <v>190</v>
      </c>
      <c r="AC22" s="76" t="s">
        <v>191</v>
      </c>
      <c r="AD22" s="76" t="s">
        <v>190</v>
      </c>
      <c r="AE22" s="76" t="s">
        <v>190</v>
      </c>
      <c r="AF22" s="76" t="s">
        <v>190</v>
      </c>
      <c r="AG22" s="76" t="s">
        <v>190</v>
      </c>
      <c r="AH22" s="76" t="s">
        <v>191</v>
      </c>
      <c r="AI22" s="76" t="s">
        <v>190</v>
      </c>
      <c r="AJ22" s="76" t="s">
        <v>190</v>
      </c>
      <c r="AK22" s="76" t="s">
        <v>190</v>
      </c>
      <c r="AL22" s="76" t="s">
        <v>190</v>
      </c>
      <c r="AM22" s="76" t="s">
        <v>190</v>
      </c>
      <c r="AN22" s="76" t="s">
        <v>190</v>
      </c>
      <c r="AO22" s="76" t="s">
        <v>190</v>
      </c>
      <c r="AP22" s="76" t="s">
        <v>190</v>
      </c>
      <c r="AQ22" s="76" t="s">
        <v>190</v>
      </c>
      <c r="AR22" s="76" t="s">
        <v>190</v>
      </c>
      <c r="AS22" s="76" t="s">
        <v>190</v>
      </c>
      <c r="AT22" s="76" t="s">
        <v>190</v>
      </c>
      <c r="AU22" s="76" t="s">
        <v>190</v>
      </c>
      <c r="AV22" s="76" t="s">
        <v>190</v>
      </c>
      <c r="AW22" s="76" t="s">
        <v>190</v>
      </c>
      <c r="AX22" s="76" t="s">
        <v>190</v>
      </c>
      <c r="AY22" s="76" t="s">
        <v>190</v>
      </c>
      <c r="AZ22" s="76" t="s">
        <v>190</v>
      </c>
      <c r="BA22" s="76" t="s">
        <v>190</v>
      </c>
      <c r="BB22" s="76" t="s">
        <v>190</v>
      </c>
      <c r="BC22" s="76" t="s">
        <v>190</v>
      </c>
      <c r="BD22" s="76" t="s">
        <v>193</v>
      </c>
      <c r="BE22" s="76" t="s">
        <v>193</v>
      </c>
      <c r="BF22" s="76" t="s">
        <v>201</v>
      </c>
      <c r="BG22" s="76" t="s">
        <v>205</v>
      </c>
      <c r="BH22" s="76" t="s">
        <v>190</v>
      </c>
      <c r="BI22" s="76" t="s">
        <v>205</v>
      </c>
      <c r="BJ22" s="76" t="s">
        <v>205</v>
      </c>
      <c r="BK22" s="76" t="s">
        <v>205</v>
      </c>
      <c r="BL22" s="76" t="s">
        <v>205</v>
      </c>
      <c r="BM22" s="76" t="s">
        <v>205</v>
      </c>
      <c r="BN22" s="76" t="s">
        <v>205</v>
      </c>
      <c r="BO22" s="76" t="s">
        <v>191</v>
      </c>
      <c r="BP22" s="76" t="s">
        <v>205</v>
      </c>
      <c r="BQ22" s="76" t="s">
        <v>191</v>
      </c>
      <c r="BR22" s="76" t="s">
        <v>191</v>
      </c>
      <c r="BS22" s="76" t="s">
        <v>205</v>
      </c>
      <c r="BT22" s="76" t="s">
        <v>205</v>
      </c>
      <c r="BU22" s="76" t="s">
        <v>112</v>
      </c>
      <c r="BV22" s="76" t="s">
        <v>112</v>
      </c>
      <c r="BW22" s="76" t="s">
        <v>112</v>
      </c>
      <c r="BX22" s="76" t="s">
        <v>197</v>
      </c>
      <c r="BY22" s="76" t="s">
        <v>112</v>
      </c>
      <c r="BZ22" s="76" t="s">
        <v>112</v>
      </c>
      <c r="CA22" s="76" t="s">
        <v>113</v>
      </c>
      <c r="CB22" s="76" t="s">
        <v>115</v>
      </c>
    </row>
    <row r="23" spans="1:80" x14ac:dyDescent="0.2">
      <c r="A23" s="76" t="s">
        <v>116</v>
      </c>
      <c r="B23" s="76" t="s">
        <v>333</v>
      </c>
      <c r="C23" s="76" t="s">
        <v>386</v>
      </c>
      <c r="D23" s="76">
        <v>644419</v>
      </c>
      <c r="E23" s="76">
        <v>1251969</v>
      </c>
      <c r="F23" s="76">
        <v>100</v>
      </c>
      <c r="G23" s="76" t="b">
        <v>1</v>
      </c>
      <c r="H23" s="76" t="s">
        <v>189</v>
      </c>
      <c r="I23" s="76" t="s">
        <v>322</v>
      </c>
      <c r="J23" s="76" t="s">
        <v>375</v>
      </c>
      <c r="K23" s="76" t="s">
        <v>371</v>
      </c>
      <c r="L23" s="76" t="s">
        <v>372</v>
      </c>
      <c r="M23" s="76" t="s">
        <v>190</v>
      </c>
      <c r="N23" s="76" t="s">
        <v>190</v>
      </c>
      <c r="O23" s="76" t="s">
        <v>190</v>
      </c>
      <c r="P23" s="76" t="s">
        <v>190</v>
      </c>
      <c r="Q23" s="76" t="s">
        <v>190</v>
      </c>
      <c r="R23" s="76" t="s">
        <v>190</v>
      </c>
      <c r="S23" s="76" t="s">
        <v>190</v>
      </c>
      <c r="T23" s="76" t="s">
        <v>190</v>
      </c>
      <c r="U23" s="76" t="s">
        <v>190</v>
      </c>
      <c r="V23" s="76" t="s">
        <v>190</v>
      </c>
      <c r="W23" s="76" t="s">
        <v>190</v>
      </c>
      <c r="X23" s="76" t="s">
        <v>190</v>
      </c>
      <c r="Y23" s="76" t="s">
        <v>190</v>
      </c>
      <c r="Z23" s="76" t="s">
        <v>190</v>
      </c>
      <c r="AA23" s="76" t="s">
        <v>190</v>
      </c>
      <c r="AB23" s="76" t="s">
        <v>190</v>
      </c>
      <c r="AC23" s="76" t="s">
        <v>190</v>
      </c>
      <c r="AD23" s="76" t="s">
        <v>190</v>
      </c>
      <c r="AE23" s="76" t="s">
        <v>190</v>
      </c>
      <c r="AF23" s="76" t="s">
        <v>190</v>
      </c>
      <c r="AG23" s="76" t="s">
        <v>190</v>
      </c>
      <c r="AH23" s="76" t="s">
        <v>190</v>
      </c>
      <c r="AI23" s="76" t="s">
        <v>190</v>
      </c>
      <c r="AJ23" s="76" t="s">
        <v>190</v>
      </c>
      <c r="AK23" s="76" t="s">
        <v>190</v>
      </c>
      <c r="AL23" s="76" t="s">
        <v>190</v>
      </c>
      <c r="AM23" s="76" t="s">
        <v>190</v>
      </c>
      <c r="AN23" s="76" t="s">
        <v>190</v>
      </c>
      <c r="AO23" s="76" t="s">
        <v>190</v>
      </c>
      <c r="AP23" s="76" t="s">
        <v>190</v>
      </c>
      <c r="AQ23" s="76" t="s">
        <v>190</v>
      </c>
      <c r="AR23" s="76" t="s">
        <v>190</v>
      </c>
      <c r="AS23" s="76" t="s">
        <v>190</v>
      </c>
      <c r="AT23" s="76" t="s">
        <v>190</v>
      </c>
      <c r="AU23" s="76" t="s">
        <v>190</v>
      </c>
      <c r="AV23" s="76" t="s">
        <v>190</v>
      </c>
      <c r="AW23" s="76" t="s">
        <v>190</v>
      </c>
      <c r="AX23" s="76" t="s">
        <v>190</v>
      </c>
      <c r="AY23" s="76" t="s">
        <v>190</v>
      </c>
      <c r="AZ23" s="76" t="s">
        <v>190</v>
      </c>
      <c r="BA23" s="76" t="s">
        <v>190</v>
      </c>
      <c r="BB23" s="76" t="s">
        <v>190</v>
      </c>
      <c r="BC23" s="76" t="s">
        <v>190</v>
      </c>
      <c r="BD23" s="76" t="s">
        <v>193</v>
      </c>
      <c r="BE23" s="76" t="s">
        <v>193</v>
      </c>
      <c r="BF23" s="76" t="s">
        <v>199</v>
      </c>
      <c r="BG23" s="76" t="s">
        <v>113</v>
      </c>
      <c r="BH23" s="76" t="s">
        <v>190</v>
      </c>
      <c r="BI23" s="76" t="s">
        <v>387</v>
      </c>
      <c r="BJ23" s="76" t="s">
        <v>194</v>
      </c>
      <c r="BK23" s="76" t="s">
        <v>194</v>
      </c>
      <c r="BL23" s="76" t="s">
        <v>194</v>
      </c>
      <c r="BM23" s="76" t="s">
        <v>194</v>
      </c>
      <c r="BN23" s="76" t="s">
        <v>194</v>
      </c>
      <c r="BO23" s="76" t="s">
        <v>198</v>
      </c>
      <c r="BP23" s="76" t="s">
        <v>194</v>
      </c>
      <c r="BQ23" s="76" t="s">
        <v>194</v>
      </c>
      <c r="BR23" s="76" t="s">
        <v>191</v>
      </c>
      <c r="BS23" s="76" t="s">
        <v>194</v>
      </c>
      <c r="BT23" s="76" t="s">
        <v>113</v>
      </c>
      <c r="BU23" s="76" t="s">
        <v>112</v>
      </c>
      <c r="BV23" s="76" t="s">
        <v>195</v>
      </c>
      <c r="BW23" s="76" t="s">
        <v>112</v>
      </c>
      <c r="BX23" s="76" t="s">
        <v>197</v>
      </c>
      <c r="BY23" s="76" t="s">
        <v>112</v>
      </c>
      <c r="BZ23" s="76" t="s">
        <v>112</v>
      </c>
      <c r="CA23" s="76" t="s">
        <v>113</v>
      </c>
      <c r="CB23" s="76" t="s">
        <v>115</v>
      </c>
    </row>
    <row r="24" spans="1:80" x14ac:dyDescent="0.2">
      <c r="A24" s="76" t="s">
        <v>116</v>
      </c>
      <c r="B24" s="76" t="s">
        <v>445</v>
      </c>
      <c r="C24" s="76" t="s">
        <v>487</v>
      </c>
      <c r="D24" s="76">
        <v>642203</v>
      </c>
      <c r="E24" s="76">
        <v>975347</v>
      </c>
      <c r="F24" s="76">
        <v>100</v>
      </c>
      <c r="G24" s="76" t="b">
        <v>1</v>
      </c>
      <c r="H24" s="76" t="s">
        <v>189</v>
      </c>
      <c r="I24" s="76" t="s">
        <v>403</v>
      </c>
      <c r="J24" s="76" t="s">
        <v>409</v>
      </c>
      <c r="K24" s="76" t="s">
        <v>371</v>
      </c>
      <c r="L24" s="76" t="s">
        <v>372</v>
      </c>
      <c r="M24" s="76" t="s">
        <v>191</v>
      </c>
      <c r="N24" s="76" t="s">
        <v>190</v>
      </c>
      <c r="O24" s="76" t="s">
        <v>192</v>
      </c>
      <c r="P24" s="76" t="s">
        <v>190</v>
      </c>
      <c r="Q24" s="76" t="s">
        <v>190</v>
      </c>
      <c r="R24" s="76" t="s">
        <v>192</v>
      </c>
      <c r="S24" s="76" t="s">
        <v>190</v>
      </c>
      <c r="T24" s="76" t="s">
        <v>190</v>
      </c>
      <c r="U24" s="76" t="s">
        <v>191</v>
      </c>
      <c r="V24" s="76" t="s">
        <v>191</v>
      </c>
      <c r="W24" s="76" t="s">
        <v>190</v>
      </c>
      <c r="X24" s="76" t="s">
        <v>190</v>
      </c>
      <c r="Y24" s="76" t="s">
        <v>190</v>
      </c>
      <c r="Z24" s="76" t="s">
        <v>191</v>
      </c>
      <c r="AA24" s="76" t="s">
        <v>191</v>
      </c>
      <c r="AB24" s="76" t="s">
        <v>191</v>
      </c>
      <c r="AC24" s="76" t="s">
        <v>191</v>
      </c>
      <c r="AD24" s="76" t="s">
        <v>190</v>
      </c>
      <c r="AE24" s="76" t="s">
        <v>190</v>
      </c>
      <c r="AF24" s="76" t="s">
        <v>191</v>
      </c>
      <c r="AG24" s="76" t="s">
        <v>191</v>
      </c>
      <c r="AH24" s="76" t="s">
        <v>191</v>
      </c>
      <c r="AI24" s="76" t="s">
        <v>190</v>
      </c>
      <c r="AJ24" s="76" t="s">
        <v>190</v>
      </c>
      <c r="AK24" s="76" t="s">
        <v>191</v>
      </c>
      <c r="AL24" s="76" t="s">
        <v>190</v>
      </c>
      <c r="AM24" s="76" t="s">
        <v>191</v>
      </c>
      <c r="AN24" s="76" t="s">
        <v>190</v>
      </c>
      <c r="AO24" s="76" t="s">
        <v>190</v>
      </c>
      <c r="AP24" s="76" t="s">
        <v>191</v>
      </c>
      <c r="AQ24" s="76" t="s">
        <v>191</v>
      </c>
      <c r="AR24" s="76" t="s">
        <v>190</v>
      </c>
      <c r="AS24" s="76" t="s">
        <v>191</v>
      </c>
      <c r="AT24" s="76" t="s">
        <v>190</v>
      </c>
      <c r="AU24" s="76" t="s">
        <v>190</v>
      </c>
      <c r="AV24" s="76" t="s">
        <v>190</v>
      </c>
      <c r="AW24" s="76" t="s">
        <v>190</v>
      </c>
      <c r="AX24" s="76" t="s">
        <v>190</v>
      </c>
      <c r="AY24" s="76" t="s">
        <v>190</v>
      </c>
      <c r="AZ24" s="76" t="s">
        <v>190</v>
      </c>
      <c r="BA24" s="76" t="s">
        <v>190</v>
      </c>
      <c r="BB24" s="76" t="s">
        <v>191</v>
      </c>
      <c r="BC24" s="76" t="s">
        <v>190</v>
      </c>
      <c r="BD24" s="76" t="s">
        <v>193</v>
      </c>
      <c r="BE24" s="76" t="s">
        <v>193</v>
      </c>
      <c r="BF24" s="76" t="s">
        <v>199</v>
      </c>
      <c r="BG24" s="76" t="s">
        <v>488</v>
      </c>
      <c r="BH24" s="76" t="s">
        <v>190</v>
      </c>
      <c r="BI24" s="76" t="s">
        <v>113</v>
      </c>
      <c r="BJ24" s="76" t="s">
        <v>205</v>
      </c>
      <c r="BK24" s="76" t="s">
        <v>205</v>
      </c>
      <c r="BL24" s="76" t="s">
        <v>198</v>
      </c>
      <c r="BM24" s="76" t="s">
        <v>205</v>
      </c>
      <c r="BN24" s="76" t="s">
        <v>190</v>
      </c>
      <c r="BO24" s="76" t="s">
        <v>194</v>
      </c>
      <c r="BP24" s="76" t="s">
        <v>194</v>
      </c>
      <c r="BQ24" s="76" t="s">
        <v>194</v>
      </c>
      <c r="BR24" s="76" t="s">
        <v>190</v>
      </c>
      <c r="BS24" s="76" t="s">
        <v>191</v>
      </c>
      <c r="BT24" s="76" t="s">
        <v>489</v>
      </c>
      <c r="BU24" s="76" t="s">
        <v>112</v>
      </c>
      <c r="BV24" s="76" t="s">
        <v>112</v>
      </c>
      <c r="BW24" s="76" t="s">
        <v>196</v>
      </c>
      <c r="BX24" s="76" t="s">
        <v>197</v>
      </c>
      <c r="BY24" s="76" t="s">
        <v>112</v>
      </c>
      <c r="BZ24" s="76" t="s">
        <v>112</v>
      </c>
      <c r="CA24" s="76" t="s">
        <v>113</v>
      </c>
      <c r="CB24" s="76" t="s">
        <v>115</v>
      </c>
    </row>
    <row r="25" spans="1:80" x14ac:dyDescent="0.2">
      <c r="A25" s="76" t="s">
        <v>116</v>
      </c>
      <c r="B25" s="76" t="s">
        <v>446</v>
      </c>
      <c r="C25" s="76" t="s">
        <v>490</v>
      </c>
      <c r="D25" s="76">
        <v>641873</v>
      </c>
      <c r="E25" s="76">
        <v>1220815</v>
      </c>
      <c r="F25" s="76">
        <v>100</v>
      </c>
      <c r="G25" s="76" t="b">
        <v>1</v>
      </c>
      <c r="H25" s="76" t="s">
        <v>189</v>
      </c>
      <c r="I25" s="76" t="s">
        <v>403</v>
      </c>
      <c r="J25" s="76" t="s">
        <v>406</v>
      </c>
      <c r="K25" s="76" t="s">
        <v>371</v>
      </c>
      <c r="L25" s="76" t="s">
        <v>372</v>
      </c>
      <c r="M25" s="76" t="s">
        <v>190</v>
      </c>
      <c r="N25" s="76" t="s">
        <v>190</v>
      </c>
      <c r="O25" s="76" t="s">
        <v>190</v>
      </c>
      <c r="P25" s="76" t="s">
        <v>190</v>
      </c>
      <c r="Q25" s="76" t="s">
        <v>190</v>
      </c>
      <c r="R25" s="76" t="s">
        <v>192</v>
      </c>
      <c r="S25" s="76" t="s">
        <v>190</v>
      </c>
      <c r="T25" s="76" t="s">
        <v>191</v>
      </c>
      <c r="U25" s="76" t="s">
        <v>190</v>
      </c>
      <c r="V25" s="76" t="s">
        <v>191</v>
      </c>
      <c r="W25" s="76" t="s">
        <v>190</v>
      </c>
      <c r="X25" s="76" t="s">
        <v>190</v>
      </c>
      <c r="Y25" s="76" t="s">
        <v>190</v>
      </c>
      <c r="Z25" s="76" t="s">
        <v>190</v>
      </c>
      <c r="AA25" s="76" t="s">
        <v>190</v>
      </c>
      <c r="AB25" s="76" t="s">
        <v>190</v>
      </c>
      <c r="AC25" s="76" t="s">
        <v>191</v>
      </c>
      <c r="AD25" s="76" t="s">
        <v>190</v>
      </c>
      <c r="AE25" s="76" t="s">
        <v>191</v>
      </c>
      <c r="AF25" s="76" t="s">
        <v>190</v>
      </c>
      <c r="AG25" s="76" t="s">
        <v>191</v>
      </c>
      <c r="AH25" s="76" t="s">
        <v>190</v>
      </c>
      <c r="AI25" s="76" t="s">
        <v>190</v>
      </c>
      <c r="AJ25" s="76" t="s">
        <v>190</v>
      </c>
      <c r="AK25" s="76" t="s">
        <v>190</v>
      </c>
      <c r="AL25" s="76" t="s">
        <v>190</v>
      </c>
      <c r="AM25" s="76" t="s">
        <v>191</v>
      </c>
      <c r="AN25" s="76" t="s">
        <v>190</v>
      </c>
      <c r="AO25" s="76" t="s">
        <v>190</v>
      </c>
      <c r="AP25" s="76" t="s">
        <v>191</v>
      </c>
      <c r="AQ25" s="76" t="s">
        <v>190</v>
      </c>
      <c r="AR25" s="76" t="s">
        <v>190</v>
      </c>
      <c r="AS25" s="76" t="s">
        <v>190</v>
      </c>
      <c r="AT25" s="76" t="s">
        <v>191</v>
      </c>
      <c r="AU25" s="76" t="s">
        <v>190</v>
      </c>
      <c r="AV25" s="76" t="s">
        <v>190</v>
      </c>
      <c r="AW25" s="76" t="s">
        <v>192</v>
      </c>
      <c r="AX25" s="76" t="s">
        <v>191</v>
      </c>
      <c r="AY25" s="76" t="s">
        <v>191</v>
      </c>
      <c r="AZ25" s="76" t="s">
        <v>190</v>
      </c>
      <c r="BA25" s="76" t="s">
        <v>190</v>
      </c>
      <c r="BB25" s="76" t="s">
        <v>190</v>
      </c>
      <c r="BC25" s="76" t="s">
        <v>190</v>
      </c>
      <c r="BD25" s="76" t="s">
        <v>193</v>
      </c>
      <c r="BE25" s="76" t="s">
        <v>199</v>
      </c>
      <c r="BF25" s="76" t="s">
        <v>201</v>
      </c>
      <c r="BG25" s="76" t="s">
        <v>113</v>
      </c>
      <c r="BH25" s="76" t="s">
        <v>190</v>
      </c>
      <c r="BI25" s="76" t="s">
        <v>491</v>
      </c>
      <c r="BJ25" s="76" t="s">
        <v>205</v>
      </c>
      <c r="BK25" s="76" t="s">
        <v>205</v>
      </c>
      <c r="BL25" s="76" t="s">
        <v>205</v>
      </c>
      <c r="BM25" s="76" t="s">
        <v>205</v>
      </c>
      <c r="BN25" s="76" t="s">
        <v>205</v>
      </c>
      <c r="BO25" s="76" t="s">
        <v>205</v>
      </c>
      <c r="BP25" s="76" t="s">
        <v>205</v>
      </c>
      <c r="BQ25" s="76" t="s">
        <v>205</v>
      </c>
      <c r="BR25" s="76" t="s">
        <v>198</v>
      </c>
      <c r="BS25" s="76" t="s">
        <v>205</v>
      </c>
      <c r="BT25" s="76" t="s">
        <v>113</v>
      </c>
      <c r="BU25" s="76" t="s">
        <v>112</v>
      </c>
      <c r="BV25" s="76" t="s">
        <v>112</v>
      </c>
      <c r="BW25" s="76" t="s">
        <v>112</v>
      </c>
      <c r="BX25" s="76" t="s">
        <v>197</v>
      </c>
      <c r="BY25" s="76" t="s">
        <v>112</v>
      </c>
      <c r="BZ25" s="76" t="s">
        <v>112</v>
      </c>
      <c r="CA25" s="76" t="s">
        <v>113</v>
      </c>
      <c r="CB25" s="76" t="s">
        <v>115</v>
      </c>
    </row>
    <row r="26" spans="1:80" x14ac:dyDescent="0.2">
      <c r="A26" s="76" t="s">
        <v>116</v>
      </c>
      <c r="B26" s="76" t="s">
        <v>447</v>
      </c>
      <c r="C26" s="76" t="s">
        <v>492</v>
      </c>
      <c r="D26" s="76">
        <v>642115</v>
      </c>
      <c r="E26" s="76">
        <v>1026120</v>
      </c>
      <c r="F26" s="76">
        <v>100</v>
      </c>
      <c r="G26" s="76" t="b">
        <v>1</v>
      </c>
      <c r="H26" s="76" t="s">
        <v>189</v>
      </c>
      <c r="I26" s="76" t="s">
        <v>403</v>
      </c>
      <c r="J26" s="76" t="s">
        <v>406</v>
      </c>
      <c r="K26" s="76" t="s">
        <v>371</v>
      </c>
      <c r="L26" s="76" t="s">
        <v>372</v>
      </c>
      <c r="M26" s="76" t="s">
        <v>191</v>
      </c>
      <c r="N26" s="76" t="s">
        <v>192</v>
      </c>
      <c r="O26" s="76" t="s">
        <v>191</v>
      </c>
      <c r="P26" s="76" t="s">
        <v>190</v>
      </c>
      <c r="Q26" s="76" t="s">
        <v>191</v>
      </c>
      <c r="R26" s="76" t="s">
        <v>192</v>
      </c>
      <c r="S26" s="76" t="s">
        <v>191</v>
      </c>
      <c r="T26" s="76" t="s">
        <v>191</v>
      </c>
      <c r="U26" s="76" t="s">
        <v>191</v>
      </c>
      <c r="V26" s="76" t="s">
        <v>190</v>
      </c>
      <c r="W26" s="76" t="s">
        <v>191</v>
      </c>
      <c r="X26" s="76" t="s">
        <v>191</v>
      </c>
      <c r="Y26" s="76" t="s">
        <v>191</v>
      </c>
      <c r="Z26" s="76" t="s">
        <v>190</v>
      </c>
      <c r="AA26" s="76" t="s">
        <v>191</v>
      </c>
      <c r="AB26" s="76" t="s">
        <v>191</v>
      </c>
      <c r="AC26" s="76" t="s">
        <v>190</v>
      </c>
      <c r="AD26" s="76" t="s">
        <v>191</v>
      </c>
      <c r="AE26" s="76" t="s">
        <v>192</v>
      </c>
      <c r="AF26" s="76" t="s">
        <v>191</v>
      </c>
      <c r="AG26" s="76" t="s">
        <v>191</v>
      </c>
      <c r="AH26" s="76" t="s">
        <v>191</v>
      </c>
      <c r="AI26" s="76" t="s">
        <v>191</v>
      </c>
      <c r="AJ26" s="76" t="s">
        <v>190</v>
      </c>
      <c r="AK26" s="76" t="s">
        <v>191</v>
      </c>
      <c r="AL26" s="76" t="s">
        <v>191</v>
      </c>
      <c r="AM26" s="76" t="s">
        <v>190</v>
      </c>
      <c r="AN26" s="76" t="s">
        <v>190</v>
      </c>
      <c r="AO26" s="76" t="s">
        <v>191</v>
      </c>
      <c r="AP26" s="76" t="s">
        <v>192</v>
      </c>
      <c r="AQ26" s="76" t="s">
        <v>191</v>
      </c>
      <c r="AR26" s="76" t="s">
        <v>191</v>
      </c>
      <c r="AS26" s="76" t="s">
        <v>192</v>
      </c>
      <c r="AT26" s="76" t="s">
        <v>192</v>
      </c>
      <c r="AU26" s="76" t="s">
        <v>190</v>
      </c>
      <c r="AV26" s="76" t="s">
        <v>190</v>
      </c>
      <c r="AW26" s="76" t="s">
        <v>191</v>
      </c>
      <c r="AX26" s="76" t="s">
        <v>191</v>
      </c>
      <c r="AY26" s="76" t="s">
        <v>192</v>
      </c>
      <c r="AZ26" s="76" t="s">
        <v>191</v>
      </c>
      <c r="BA26" s="76" t="s">
        <v>190</v>
      </c>
      <c r="BB26" s="76" t="s">
        <v>191</v>
      </c>
      <c r="BC26" s="76" t="s">
        <v>191</v>
      </c>
      <c r="BD26" s="76" t="s">
        <v>199</v>
      </c>
      <c r="BE26" s="76" t="s">
        <v>194</v>
      </c>
      <c r="BF26" s="76" t="s">
        <v>201</v>
      </c>
      <c r="BG26" s="76" t="s">
        <v>113</v>
      </c>
      <c r="BH26" s="76" t="s">
        <v>191</v>
      </c>
      <c r="BI26" s="76" t="s">
        <v>113</v>
      </c>
      <c r="BJ26" s="76" t="s">
        <v>191</v>
      </c>
      <c r="BK26" s="76" t="s">
        <v>198</v>
      </c>
      <c r="BL26" s="76" t="s">
        <v>205</v>
      </c>
      <c r="BM26" s="76" t="s">
        <v>205</v>
      </c>
      <c r="BN26" s="76" t="s">
        <v>198</v>
      </c>
      <c r="BO26" s="76" t="s">
        <v>190</v>
      </c>
      <c r="BP26" s="76" t="s">
        <v>205</v>
      </c>
      <c r="BQ26" s="76" t="s">
        <v>205</v>
      </c>
      <c r="BR26" s="76" t="s">
        <v>198</v>
      </c>
      <c r="BS26" s="76" t="s">
        <v>205</v>
      </c>
      <c r="BT26" s="76" t="s">
        <v>113</v>
      </c>
      <c r="BU26" s="76" t="s">
        <v>112</v>
      </c>
      <c r="BV26" s="76" t="s">
        <v>112</v>
      </c>
      <c r="BW26" s="76" t="s">
        <v>112</v>
      </c>
      <c r="BX26" s="76" t="s">
        <v>197</v>
      </c>
      <c r="BY26" s="76" t="s">
        <v>112</v>
      </c>
      <c r="BZ26" s="76" t="s">
        <v>112</v>
      </c>
      <c r="CA26" s="76" t="s">
        <v>113</v>
      </c>
      <c r="CB26" s="76" t="s">
        <v>115</v>
      </c>
    </row>
    <row r="27" spans="1:80" x14ac:dyDescent="0.2">
      <c r="A27" s="76" t="s">
        <v>116</v>
      </c>
      <c r="B27" s="76" t="s">
        <v>448</v>
      </c>
      <c r="C27" s="76" t="s">
        <v>493</v>
      </c>
      <c r="D27" s="76">
        <v>643748</v>
      </c>
      <c r="E27" s="76">
        <v>1272293</v>
      </c>
      <c r="F27" s="76">
        <v>100</v>
      </c>
      <c r="G27" s="76" t="b">
        <v>1</v>
      </c>
      <c r="H27" s="76" t="s">
        <v>189</v>
      </c>
      <c r="I27" s="76" t="s">
        <v>403</v>
      </c>
      <c r="J27" s="76" t="s">
        <v>406</v>
      </c>
      <c r="K27" s="76" t="s">
        <v>371</v>
      </c>
      <c r="L27" s="76" t="s">
        <v>372</v>
      </c>
      <c r="M27" s="76" t="s">
        <v>190</v>
      </c>
      <c r="N27" s="76" t="s">
        <v>191</v>
      </c>
      <c r="O27" s="76" t="s">
        <v>191</v>
      </c>
      <c r="P27" s="76" t="s">
        <v>191</v>
      </c>
      <c r="Q27" s="76" t="s">
        <v>191</v>
      </c>
      <c r="R27" s="76" t="s">
        <v>190</v>
      </c>
      <c r="S27" s="76" t="s">
        <v>191</v>
      </c>
      <c r="T27" s="76" t="s">
        <v>191</v>
      </c>
      <c r="U27" s="76" t="s">
        <v>191</v>
      </c>
      <c r="V27" s="76" t="s">
        <v>192</v>
      </c>
      <c r="W27" s="76" t="s">
        <v>191</v>
      </c>
      <c r="X27" s="76" t="s">
        <v>191</v>
      </c>
      <c r="Y27" s="76" t="s">
        <v>190</v>
      </c>
      <c r="Z27" s="76" t="s">
        <v>190</v>
      </c>
      <c r="AA27" s="76" t="s">
        <v>191</v>
      </c>
      <c r="AB27" s="76" t="s">
        <v>191</v>
      </c>
      <c r="AC27" s="76" t="s">
        <v>192</v>
      </c>
      <c r="AD27" s="76" t="s">
        <v>190</v>
      </c>
      <c r="AE27" s="76" t="s">
        <v>191</v>
      </c>
      <c r="AF27" s="76" t="s">
        <v>191</v>
      </c>
      <c r="AG27" s="76" t="s">
        <v>191</v>
      </c>
      <c r="AH27" s="76" t="s">
        <v>192</v>
      </c>
      <c r="AI27" s="76" t="s">
        <v>190</v>
      </c>
      <c r="AJ27" s="76" t="s">
        <v>190</v>
      </c>
      <c r="AK27" s="76" t="s">
        <v>190</v>
      </c>
      <c r="AL27" s="76" t="s">
        <v>191</v>
      </c>
      <c r="AM27" s="76" t="s">
        <v>190</v>
      </c>
      <c r="AN27" s="76" t="s">
        <v>190</v>
      </c>
      <c r="AO27" s="76" t="s">
        <v>191</v>
      </c>
      <c r="AP27" s="76" t="s">
        <v>192</v>
      </c>
      <c r="AQ27" s="76" t="s">
        <v>190</v>
      </c>
      <c r="AR27" s="76" t="s">
        <v>190</v>
      </c>
      <c r="AS27" s="76" t="s">
        <v>191</v>
      </c>
      <c r="AT27" s="76" t="s">
        <v>190</v>
      </c>
      <c r="AU27" s="76" t="s">
        <v>190</v>
      </c>
      <c r="AV27" s="76" t="s">
        <v>190</v>
      </c>
      <c r="AW27" s="76" t="s">
        <v>192</v>
      </c>
      <c r="AX27" s="76" t="s">
        <v>190</v>
      </c>
      <c r="AY27" s="76" t="s">
        <v>202</v>
      </c>
      <c r="AZ27" s="76" t="s">
        <v>190</v>
      </c>
      <c r="BA27" s="76" t="s">
        <v>190</v>
      </c>
      <c r="BB27" s="76" t="s">
        <v>190</v>
      </c>
      <c r="BC27" s="76" t="s">
        <v>191</v>
      </c>
      <c r="BD27" s="76" t="s">
        <v>201</v>
      </c>
      <c r="BE27" s="76" t="s">
        <v>201</v>
      </c>
      <c r="BF27" s="76" t="s">
        <v>201</v>
      </c>
      <c r="BG27" s="76" t="s">
        <v>113</v>
      </c>
      <c r="BH27" s="76" t="s">
        <v>190</v>
      </c>
      <c r="BI27" s="76" t="s">
        <v>113</v>
      </c>
      <c r="BJ27" s="76" t="s">
        <v>205</v>
      </c>
      <c r="BK27" s="76" t="s">
        <v>205</v>
      </c>
      <c r="BL27" s="76" t="s">
        <v>205</v>
      </c>
      <c r="BM27" s="76" t="s">
        <v>205</v>
      </c>
      <c r="BN27" s="76" t="s">
        <v>205</v>
      </c>
      <c r="BO27" s="76" t="s">
        <v>205</v>
      </c>
      <c r="BP27" s="76" t="s">
        <v>205</v>
      </c>
      <c r="BQ27" s="76" t="s">
        <v>205</v>
      </c>
      <c r="BR27" s="76" t="s">
        <v>205</v>
      </c>
      <c r="BS27" s="76" t="s">
        <v>205</v>
      </c>
      <c r="BT27" s="76" t="s">
        <v>113</v>
      </c>
      <c r="BU27" s="76" t="s">
        <v>112</v>
      </c>
      <c r="BV27" s="76" t="s">
        <v>112</v>
      </c>
      <c r="BW27" s="76" t="s">
        <v>112</v>
      </c>
      <c r="BX27" s="76" t="s">
        <v>197</v>
      </c>
      <c r="BY27" s="76" t="s">
        <v>112</v>
      </c>
      <c r="BZ27" s="76" t="s">
        <v>112</v>
      </c>
      <c r="CA27" s="76" t="s">
        <v>113</v>
      </c>
      <c r="CB27" s="76" t="s">
        <v>115</v>
      </c>
    </row>
    <row r="28" spans="1:80" x14ac:dyDescent="0.2">
      <c r="A28" s="76" t="s">
        <v>116</v>
      </c>
      <c r="B28" s="76" t="s">
        <v>449</v>
      </c>
      <c r="C28" s="76" t="s">
        <v>494</v>
      </c>
      <c r="D28" s="76">
        <v>640648</v>
      </c>
      <c r="E28" s="76">
        <v>1202711</v>
      </c>
      <c r="F28" s="76">
        <v>100</v>
      </c>
      <c r="G28" s="76" t="b">
        <v>1</v>
      </c>
      <c r="H28" s="76" t="s">
        <v>189</v>
      </c>
      <c r="I28" s="76" t="s">
        <v>403</v>
      </c>
      <c r="J28" s="76" t="s">
        <v>406</v>
      </c>
      <c r="K28" s="76" t="s">
        <v>371</v>
      </c>
      <c r="L28" s="76" t="s">
        <v>372</v>
      </c>
      <c r="M28" s="76" t="s">
        <v>191</v>
      </c>
      <c r="N28" s="76" t="s">
        <v>191</v>
      </c>
      <c r="O28" s="76" t="s">
        <v>192</v>
      </c>
      <c r="P28" s="76" t="s">
        <v>190</v>
      </c>
      <c r="Q28" s="76" t="s">
        <v>191</v>
      </c>
      <c r="R28" s="76" t="s">
        <v>192</v>
      </c>
      <c r="S28" s="76" t="s">
        <v>191</v>
      </c>
      <c r="T28" s="76" t="s">
        <v>191</v>
      </c>
      <c r="U28" s="76" t="s">
        <v>191</v>
      </c>
      <c r="V28" s="76" t="s">
        <v>192</v>
      </c>
      <c r="W28" s="76" t="s">
        <v>191</v>
      </c>
      <c r="X28" s="76" t="s">
        <v>191</v>
      </c>
      <c r="Y28" s="76" t="s">
        <v>191</v>
      </c>
      <c r="Z28" s="76" t="s">
        <v>191</v>
      </c>
      <c r="AA28" s="76" t="s">
        <v>191</v>
      </c>
      <c r="AB28" s="76" t="s">
        <v>191</v>
      </c>
      <c r="AC28" s="76" t="s">
        <v>192</v>
      </c>
      <c r="AD28" s="76" t="s">
        <v>191</v>
      </c>
      <c r="AE28" s="76" t="s">
        <v>191</v>
      </c>
      <c r="AF28" s="76" t="s">
        <v>191</v>
      </c>
      <c r="AG28" s="76" t="s">
        <v>191</v>
      </c>
      <c r="AH28" s="76" t="s">
        <v>191</v>
      </c>
      <c r="AI28" s="76" t="s">
        <v>191</v>
      </c>
      <c r="AJ28" s="76" t="s">
        <v>191</v>
      </c>
      <c r="AK28" s="76" t="s">
        <v>191</v>
      </c>
      <c r="AL28" s="76" t="s">
        <v>190</v>
      </c>
      <c r="AM28" s="76" t="s">
        <v>190</v>
      </c>
      <c r="AN28" s="76" t="s">
        <v>190</v>
      </c>
      <c r="AO28" s="76" t="s">
        <v>190</v>
      </c>
      <c r="AP28" s="76" t="s">
        <v>191</v>
      </c>
      <c r="AQ28" s="76" t="s">
        <v>190</v>
      </c>
      <c r="AR28" s="76" t="s">
        <v>190</v>
      </c>
      <c r="AS28" s="76" t="s">
        <v>191</v>
      </c>
      <c r="AT28" s="76" t="s">
        <v>191</v>
      </c>
      <c r="AU28" s="76" t="s">
        <v>191</v>
      </c>
      <c r="AV28" s="76" t="s">
        <v>191</v>
      </c>
      <c r="AW28" s="76" t="s">
        <v>191</v>
      </c>
      <c r="AX28" s="76" t="s">
        <v>191</v>
      </c>
      <c r="AY28" s="76" t="s">
        <v>191</v>
      </c>
      <c r="AZ28" s="76" t="s">
        <v>191</v>
      </c>
      <c r="BA28" s="76" t="s">
        <v>190</v>
      </c>
      <c r="BB28" s="76" t="s">
        <v>191</v>
      </c>
      <c r="BC28" s="76" t="s">
        <v>192</v>
      </c>
      <c r="BD28" s="76" t="s">
        <v>199</v>
      </c>
      <c r="BE28" s="76" t="s">
        <v>199</v>
      </c>
      <c r="BF28" s="76" t="s">
        <v>201</v>
      </c>
      <c r="BG28" s="76" t="s">
        <v>113</v>
      </c>
      <c r="BH28" s="76" t="s">
        <v>191</v>
      </c>
      <c r="BI28" s="76" t="s">
        <v>495</v>
      </c>
      <c r="BJ28" s="76" t="s">
        <v>205</v>
      </c>
      <c r="BK28" s="76" t="s">
        <v>205</v>
      </c>
      <c r="BL28" s="76" t="s">
        <v>205</v>
      </c>
      <c r="BM28" s="76" t="s">
        <v>205</v>
      </c>
      <c r="BN28" s="76" t="s">
        <v>190</v>
      </c>
      <c r="BO28" s="76" t="s">
        <v>205</v>
      </c>
      <c r="BP28" s="76" t="s">
        <v>205</v>
      </c>
      <c r="BQ28" s="76" t="s">
        <v>205</v>
      </c>
      <c r="BR28" s="76" t="s">
        <v>190</v>
      </c>
      <c r="BS28" s="76" t="s">
        <v>191</v>
      </c>
      <c r="BT28" s="76" t="s">
        <v>204</v>
      </c>
      <c r="BU28" s="76" t="s">
        <v>112</v>
      </c>
      <c r="BV28" s="76" t="s">
        <v>112</v>
      </c>
      <c r="BW28" s="76" t="s">
        <v>112</v>
      </c>
      <c r="BX28" s="76" t="s">
        <v>197</v>
      </c>
      <c r="BY28" s="76" t="s">
        <v>112</v>
      </c>
      <c r="BZ28" s="76" t="s">
        <v>112</v>
      </c>
      <c r="CA28" s="76" t="s">
        <v>113</v>
      </c>
      <c r="CB28" s="76" t="s">
        <v>115</v>
      </c>
    </row>
    <row r="29" spans="1:80" x14ac:dyDescent="0.2">
      <c r="A29" s="76" t="s">
        <v>116</v>
      </c>
      <c r="B29" s="76" t="s">
        <v>450</v>
      </c>
      <c r="C29" s="76" t="s">
        <v>496</v>
      </c>
      <c r="D29" s="76">
        <v>640863</v>
      </c>
      <c r="E29" s="76">
        <v>1192742</v>
      </c>
      <c r="F29" s="76">
        <v>100</v>
      </c>
      <c r="G29" s="76" t="b">
        <v>1</v>
      </c>
      <c r="H29" s="76" t="s">
        <v>189</v>
      </c>
      <c r="I29" s="76" t="s">
        <v>403</v>
      </c>
      <c r="J29" s="76" t="s">
        <v>406</v>
      </c>
      <c r="K29" s="76" t="s">
        <v>371</v>
      </c>
      <c r="L29" s="76" t="s">
        <v>372</v>
      </c>
      <c r="M29" s="76" t="s">
        <v>190</v>
      </c>
      <c r="N29" s="76" t="s">
        <v>190</v>
      </c>
      <c r="O29" s="76" t="s">
        <v>190</v>
      </c>
      <c r="P29" s="76" t="s">
        <v>190</v>
      </c>
      <c r="Q29" s="76" t="s">
        <v>190</v>
      </c>
      <c r="R29" s="76" t="s">
        <v>191</v>
      </c>
      <c r="S29" s="76" t="s">
        <v>190</v>
      </c>
      <c r="T29" s="76" t="s">
        <v>190</v>
      </c>
      <c r="U29" s="76" t="s">
        <v>191</v>
      </c>
      <c r="V29" s="76" t="s">
        <v>191</v>
      </c>
      <c r="W29" s="76" t="s">
        <v>190</v>
      </c>
      <c r="X29" s="76" t="s">
        <v>190</v>
      </c>
      <c r="Y29" s="76" t="s">
        <v>190</v>
      </c>
      <c r="Z29" s="76" t="s">
        <v>190</v>
      </c>
      <c r="AA29" s="76" t="s">
        <v>190</v>
      </c>
      <c r="AB29" s="76" t="s">
        <v>190</v>
      </c>
      <c r="AC29" s="76" t="s">
        <v>190</v>
      </c>
      <c r="AD29" s="76" t="s">
        <v>190</v>
      </c>
      <c r="AE29" s="76" t="s">
        <v>190</v>
      </c>
      <c r="AF29" s="76" t="s">
        <v>190</v>
      </c>
      <c r="AG29" s="76" t="s">
        <v>190</v>
      </c>
      <c r="AH29" s="76" t="s">
        <v>190</v>
      </c>
      <c r="AI29" s="76" t="s">
        <v>190</v>
      </c>
      <c r="AJ29" s="76" t="s">
        <v>190</v>
      </c>
      <c r="AK29" s="76" t="s">
        <v>190</v>
      </c>
      <c r="AL29" s="76" t="s">
        <v>190</v>
      </c>
      <c r="AM29" s="76" t="s">
        <v>190</v>
      </c>
      <c r="AN29" s="76" t="s">
        <v>190</v>
      </c>
      <c r="AO29" s="76" t="s">
        <v>190</v>
      </c>
      <c r="AP29" s="76" t="s">
        <v>190</v>
      </c>
      <c r="AQ29" s="76" t="s">
        <v>190</v>
      </c>
      <c r="AR29" s="76" t="s">
        <v>190</v>
      </c>
      <c r="AS29" s="76" t="s">
        <v>190</v>
      </c>
      <c r="AT29" s="76" t="s">
        <v>190</v>
      </c>
      <c r="AU29" s="76" t="s">
        <v>190</v>
      </c>
      <c r="AV29" s="76" t="s">
        <v>190</v>
      </c>
      <c r="AW29" s="76" t="s">
        <v>190</v>
      </c>
      <c r="AX29" s="76" t="s">
        <v>190</v>
      </c>
      <c r="AY29" s="76" t="s">
        <v>190</v>
      </c>
      <c r="AZ29" s="76" t="s">
        <v>190</v>
      </c>
      <c r="BA29" s="76" t="s">
        <v>190</v>
      </c>
      <c r="BB29" s="76" t="s">
        <v>190</v>
      </c>
      <c r="BC29" s="76" t="s">
        <v>190</v>
      </c>
      <c r="BD29" s="76" t="s">
        <v>193</v>
      </c>
      <c r="BE29" s="76" t="s">
        <v>193</v>
      </c>
      <c r="BF29" s="76" t="s">
        <v>193</v>
      </c>
      <c r="BG29" s="76" t="s">
        <v>113</v>
      </c>
      <c r="BH29" s="76" t="s">
        <v>190</v>
      </c>
      <c r="BI29" s="76" t="s">
        <v>497</v>
      </c>
      <c r="BJ29" s="76" t="s">
        <v>205</v>
      </c>
      <c r="BK29" s="76" t="s">
        <v>205</v>
      </c>
      <c r="BL29" s="76" t="s">
        <v>205</v>
      </c>
      <c r="BM29" s="76" t="s">
        <v>205</v>
      </c>
      <c r="BN29" s="76" t="s">
        <v>205</v>
      </c>
      <c r="BO29" s="76" t="s">
        <v>190</v>
      </c>
      <c r="BP29" s="76" t="s">
        <v>205</v>
      </c>
      <c r="BQ29" s="76" t="s">
        <v>190</v>
      </c>
      <c r="BR29" s="76" t="s">
        <v>190</v>
      </c>
      <c r="BS29" s="76" t="s">
        <v>205</v>
      </c>
      <c r="BT29" s="76" t="s">
        <v>113</v>
      </c>
      <c r="BU29" s="76" t="s">
        <v>112</v>
      </c>
      <c r="BV29" s="76" t="s">
        <v>112</v>
      </c>
      <c r="BW29" s="76" t="s">
        <v>112</v>
      </c>
      <c r="BX29" s="76" t="s">
        <v>197</v>
      </c>
      <c r="BY29" s="76" t="s">
        <v>112</v>
      </c>
      <c r="BZ29" s="76" t="s">
        <v>112</v>
      </c>
      <c r="CA29" s="76" t="s">
        <v>113</v>
      </c>
      <c r="CB29" s="76" t="s">
        <v>115</v>
      </c>
    </row>
    <row r="30" spans="1:80" x14ac:dyDescent="0.2">
      <c r="A30" s="76" t="s">
        <v>116</v>
      </c>
      <c r="B30" s="76" t="s">
        <v>334</v>
      </c>
      <c r="C30" s="76" t="s">
        <v>388</v>
      </c>
      <c r="D30" s="76">
        <v>979564</v>
      </c>
      <c r="E30" s="76">
        <v>1248662</v>
      </c>
      <c r="F30" s="76">
        <v>100</v>
      </c>
      <c r="G30" s="76" t="b">
        <v>1</v>
      </c>
      <c r="H30" s="76" t="s">
        <v>189</v>
      </c>
      <c r="I30" s="76" t="s">
        <v>322</v>
      </c>
      <c r="J30" s="76" t="s">
        <v>375</v>
      </c>
      <c r="K30" s="76" t="s">
        <v>371</v>
      </c>
      <c r="L30" s="76" t="s">
        <v>372</v>
      </c>
      <c r="M30" s="76" t="s">
        <v>190</v>
      </c>
      <c r="N30" s="76" t="s">
        <v>190</v>
      </c>
      <c r="O30" s="76" t="s">
        <v>190</v>
      </c>
      <c r="P30" s="76" t="s">
        <v>190</v>
      </c>
      <c r="Q30" s="76" t="s">
        <v>190</v>
      </c>
      <c r="R30" s="76" t="s">
        <v>190</v>
      </c>
      <c r="S30" s="76" t="s">
        <v>191</v>
      </c>
      <c r="T30" s="76" t="s">
        <v>190</v>
      </c>
      <c r="U30" s="76" t="s">
        <v>190</v>
      </c>
      <c r="V30" s="76" t="s">
        <v>190</v>
      </c>
      <c r="W30" s="76" t="s">
        <v>190</v>
      </c>
      <c r="X30" s="76" t="s">
        <v>190</v>
      </c>
      <c r="Y30" s="76" t="s">
        <v>190</v>
      </c>
      <c r="Z30" s="76" t="s">
        <v>190</v>
      </c>
      <c r="AA30" s="76" t="s">
        <v>190</v>
      </c>
      <c r="AB30" s="76" t="s">
        <v>190</v>
      </c>
      <c r="AC30" s="76" t="s">
        <v>190</v>
      </c>
      <c r="AD30" s="76" t="s">
        <v>190</v>
      </c>
      <c r="AE30" s="76" t="s">
        <v>190</v>
      </c>
      <c r="AF30" s="76" t="s">
        <v>190</v>
      </c>
      <c r="AG30" s="76" t="s">
        <v>190</v>
      </c>
      <c r="AH30" s="76" t="s">
        <v>190</v>
      </c>
      <c r="AI30" s="76" t="s">
        <v>190</v>
      </c>
      <c r="AJ30" s="76" t="s">
        <v>190</v>
      </c>
      <c r="AK30" s="76" t="s">
        <v>190</v>
      </c>
      <c r="AL30" s="76" t="s">
        <v>190</v>
      </c>
      <c r="AM30" s="76" t="s">
        <v>190</v>
      </c>
      <c r="AN30" s="76" t="s">
        <v>190</v>
      </c>
      <c r="AO30" s="76" t="s">
        <v>190</v>
      </c>
      <c r="AP30" s="76" t="s">
        <v>191</v>
      </c>
      <c r="AQ30" s="76" t="s">
        <v>191</v>
      </c>
      <c r="AR30" s="76" t="s">
        <v>190</v>
      </c>
      <c r="AS30" s="76" t="s">
        <v>190</v>
      </c>
      <c r="AT30" s="76" t="s">
        <v>190</v>
      </c>
      <c r="AU30" s="76" t="s">
        <v>190</v>
      </c>
      <c r="AV30" s="76" t="s">
        <v>190</v>
      </c>
      <c r="AW30" s="76" t="s">
        <v>190</v>
      </c>
      <c r="AX30" s="76" t="s">
        <v>190</v>
      </c>
      <c r="AY30" s="76" t="s">
        <v>190</v>
      </c>
      <c r="AZ30" s="76" t="s">
        <v>190</v>
      </c>
      <c r="BA30" s="76" t="s">
        <v>190</v>
      </c>
      <c r="BB30" s="76" t="s">
        <v>190</v>
      </c>
      <c r="BC30" s="76" t="s">
        <v>190</v>
      </c>
      <c r="BD30" s="76" t="s">
        <v>193</v>
      </c>
      <c r="BE30" s="76" t="s">
        <v>193</v>
      </c>
      <c r="BF30" s="76" t="s">
        <v>201</v>
      </c>
      <c r="BG30" s="76" t="s">
        <v>113</v>
      </c>
      <c r="BH30" s="76" t="s">
        <v>190</v>
      </c>
      <c r="BI30" s="76" t="s">
        <v>389</v>
      </c>
      <c r="BJ30" s="76" t="s">
        <v>205</v>
      </c>
      <c r="BK30" s="76" t="s">
        <v>205</v>
      </c>
      <c r="BL30" s="76" t="s">
        <v>205</v>
      </c>
      <c r="BM30" s="76" t="s">
        <v>205</v>
      </c>
      <c r="BN30" s="76" t="s">
        <v>205</v>
      </c>
      <c r="BO30" s="76" t="s">
        <v>205</v>
      </c>
      <c r="BP30" s="76" t="s">
        <v>205</v>
      </c>
      <c r="BQ30" s="76" t="s">
        <v>205</v>
      </c>
      <c r="BR30" s="76" t="s">
        <v>190</v>
      </c>
      <c r="BS30" s="76" t="s">
        <v>190</v>
      </c>
      <c r="BT30" s="76" t="s">
        <v>390</v>
      </c>
      <c r="BU30" s="76" t="s">
        <v>112</v>
      </c>
      <c r="BV30" s="76" t="s">
        <v>112</v>
      </c>
      <c r="BW30" s="76" t="s">
        <v>112</v>
      </c>
      <c r="BX30" s="76" t="s">
        <v>197</v>
      </c>
      <c r="BY30" s="76" t="s">
        <v>112</v>
      </c>
      <c r="BZ30" s="76" t="s">
        <v>112</v>
      </c>
      <c r="CA30" s="76" t="s">
        <v>113</v>
      </c>
      <c r="CB30" s="76" t="s">
        <v>115</v>
      </c>
    </row>
    <row r="31" spans="1:80" x14ac:dyDescent="0.2">
      <c r="A31" s="76" t="s">
        <v>116</v>
      </c>
      <c r="B31" s="76" t="s">
        <v>344</v>
      </c>
      <c r="C31" s="76" t="s">
        <v>391</v>
      </c>
      <c r="D31" s="76">
        <v>645078</v>
      </c>
      <c r="E31" s="76">
        <v>1129745</v>
      </c>
      <c r="F31" s="76">
        <v>100</v>
      </c>
      <c r="G31" s="76" t="b">
        <v>1</v>
      </c>
      <c r="H31" s="76" t="s">
        <v>189</v>
      </c>
      <c r="I31" s="76" t="s">
        <v>322</v>
      </c>
      <c r="J31" s="76" t="s">
        <v>375</v>
      </c>
      <c r="K31" s="76" t="s">
        <v>371</v>
      </c>
      <c r="L31" s="76" t="s">
        <v>372</v>
      </c>
      <c r="M31" s="76" t="s">
        <v>190</v>
      </c>
      <c r="N31" s="76" t="s">
        <v>190</v>
      </c>
      <c r="O31" s="76" t="s">
        <v>190</v>
      </c>
      <c r="P31" s="76" t="s">
        <v>190</v>
      </c>
      <c r="Q31" s="76" t="s">
        <v>190</v>
      </c>
      <c r="R31" s="76" t="s">
        <v>191</v>
      </c>
      <c r="S31" s="76" t="s">
        <v>190</v>
      </c>
      <c r="T31" s="76" t="s">
        <v>190</v>
      </c>
      <c r="U31" s="76" t="s">
        <v>191</v>
      </c>
      <c r="V31" s="76" t="s">
        <v>190</v>
      </c>
      <c r="W31" s="76" t="s">
        <v>190</v>
      </c>
      <c r="X31" s="76" t="s">
        <v>190</v>
      </c>
      <c r="Y31" s="76" t="s">
        <v>190</v>
      </c>
      <c r="Z31" s="76" t="s">
        <v>190</v>
      </c>
      <c r="AA31" s="76" t="s">
        <v>190</v>
      </c>
      <c r="AB31" s="76" t="s">
        <v>190</v>
      </c>
      <c r="AC31" s="76" t="s">
        <v>190</v>
      </c>
      <c r="AD31" s="76" t="s">
        <v>190</v>
      </c>
      <c r="AE31" s="76" t="s">
        <v>190</v>
      </c>
      <c r="AF31" s="76" t="s">
        <v>190</v>
      </c>
      <c r="AG31" s="76" t="s">
        <v>190</v>
      </c>
      <c r="AH31" s="76" t="s">
        <v>190</v>
      </c>
      <c r="AI31" s="76" t="s">
        <v>190</v>
      </c>
      <c r="AJ31" s="76" t="s">
        <v>190</v>
      </c>
      <c r="AK31" s="76" t="s">
        <v>190</v>
      </c>
      <c r="AL31" s="76" t="s">
        <v>190</v>
      </c>
      <c r="AM31" s="76" t="s">
        <v>190</v>
      </c>
      <c r="AN31" s="76" t="s">
        <v>190</v>
      </c>
      <c r="AO31" s="76" t="s">
        <v>190</v>
      </c>
      <c r="AP31" s="76" t="s">
        <v>190</v>
      </c>
      <c r="AQ31" s="76" t="s">
        <v>190</v>
      </c>
      <c r="AR31" s="76" t="s">
        <v>190</v>
      </c>
      <c r="AS31" s="76" t="s">
        <v>190</v>
      </c>
      <c r="AT31" s="76" t="s">
        <v>190</v>
      </c>
      <c r="AU31" s="76" t="s">
        <v>190</v>
      </c>
      <c r="AV31" s="76" t="s">
        <v>190</v>
      </c>
      <c r="AW31" s="76" t="s">
        <v>190</v>
      </c>
      <c r="AX31" s="76" t="s">
        <v>190</v>
      </c>
      <c r="AY31" s="76" t="s">
        <v>190</v>
      </c>
      <c r="AZ31" s="76" t="s">
        <v>190</v>
      </c>
      <c r="BA31" s="76" t="s">
        <v>190</v>
      </c>
      <c r="BB31" s="76" t="s">
        <v>190</v>
      </c>
      <c r="BC31" s="76" t="s">
        <v>190</v>
      </c>
      <c r="BD31" s="76" t="s">
        <v>193</v>
      </c>
      <c r="BE31" s="76" t="s">
        <v>193</v>
      </c>
      <c r="BF31" s="76" t="s">
        <v>193</v>
      </c>
      <c r="BG31" s="76" t="s">
        <v>392</v>
      </c>
      <c r="BH31" s="76" t="s">
        <v>190</v>
      </c>
      <c r="BI31" s="76" t="s">
        <v>113</v>
      </c>
      <c r="BJ31" s="76" t="s">
        <v>205</v>
      </c>
      <c r="BK31" s="76" t="s">
        <v>205</v>
      </c>
      <c r="BL31" s="76" t="s">
        <v>191</v>
      </c>
      <c r="BM31" s="76" t="s">
        <v>205</v>
      </c>
      <c r="BN31" s="76" t="s">
        <v>190</v>
      </c>
      <c r="BO31" s="76" t="s">
        <v>190</v>
      </c>
      <c r="BP31" s="76" t="s">
        <v>205</v>
      </c>
      <c r="BQ31" s="76" t="s">
        <v>205</v>
      </c>
      <c r="BR31" s="76" t="s">
        <v>191</v>
      </c>
      <c r="BS31" s="76" t="s">
        <v>190</v>
      </c>
      <c r="BT31" s="76" t="s">
        <v>206</v>
      </c>
      <c r="BU31" s="76" t="s">
        <v>112</v>
      </c>
      <c r="BV31" s="76" t="s">
        <v>112</v>
      </c>
      <c r="BW31" s="76" t="s">
        <v>112</v>
      </c>
      <c r="BX31" s="76" t="s">
        <v>197</v>
      </c>
      <c r="BY31" s="76" t="s">
        <v>112</v>
      </c>
      <c r="BZ31" s="76" t="s">
        <v>112</v>
      </c>
      <c r="CA31" s="76" t="s">
        <v>113</v>
      </c>
      <c r="CB31" s="76" t="s">
        <v>115</v>
      </c>
    </row>
    <row r="32" spans="1:80" x14ac:dyDescent="0.2">
      <c r="A32" s="76" t="s">
        <v>116</v>
      </c>
      <c r="B32" s="76" t="s">
        <v>451</v>
      </c>
      <c r="C32" s="76" t="s">
        <v>498</v>
      </c>
      <c r="D32" s="76">
        <v>645188</v>
      </c>
      <c r="E32" s="76">
        <v>1268561</v>
      </c>
      <c r="F32" s="76">
        <v>100</v>
      </c>
      <c r="G32" s="76" t="b">
        <v>1</v>
      </c>
      <c r="H32" s="76" t="s">
        <v>189</v>
      </c>
      <c r="I32" s="76" t="s">
        <v>403</v>
      </c>
      <c r="J32" s="76" t="s">
        <v>406</v>
      </c>
      <c r="K32" s="76" t="s">
        <v>371</v>
      </c>
      <c r="L32" s="76" t="s">
        <v>372</v>
      </c>
      <c r="M32" s="76" t="s">
        <v>191</v>
      </c>
      <c r="N32" s="76" t="s">
        <v>191</v>
      </c>
      <c r="O32" s="76" t="s">
        <v>190</v>
      </c>
      <c r="P32" s="76" t="s">
        <v>190</v>
      </c>
      <c r="Q32" s="76" t="s">
        <v>190</v>
      </c>
      <c r="R32" s="76" t="s">
        <v>190</v>
      </c>
      <c r="S32" s="76" t="s">
        <v>190</v>
      </c>
      <c r="T32" s="76" t="s">
        <v>190</v>
      </c>
      <c r="U32" s="76" t="s">
        <v>190</v>
      </c>
      <c r="V32" s="76" t="s">
        <v>192</v>
      </c>
      <c r="W32" s="76" t="s">
        <v>191</v>
      </c>
      <c r="X32" s="76" t="s">
        <v>191</v>
      </c>
      <c r="Y32" s="76" t="s">
        <v>191</v>
      </c>
      <c r="Z32" s="76" t="s">
        <v>190</v>
      </c>
      <c r="AA32" s="76" t="s">
        <v>191</v>
      </c>
      <c r="AB32" s="76" t="s">
        <v>190</v>
      </c>
      <c r="AC32" s="76" t="s">
        <v>191</v>
      </c>
      <c r="AD32" s="76" t="s">
        <v>190</v>
      </c>
      <c r="AE32" s="76" t="s">
        <v>191</v>
      </c>
      <c r="AF32" s="76" t="s">
        <v>190</v>
      </c>
      <c r="AG32" s="76" t="s">
        <v>190</v>
      </c>
      <c r="AH32" s="76" t="s">
        <v>192</v>
      </c>
      <c r="AI32" s="76" t="s">
        <v>190</v>
      </c>
      <c r="AJ32" s="76" t="s">
        <v>190</v>
      </c>
      <c r="AK32" s="76" t="s">
        <v>190</v>
      </c>
      <c r="AL32" s="76" t="s">
        <v>190</v>
      </c>
      <c r="AM32" s="76" t="s">
        <v>190</v>
      </c>
      <c r="AN32" s="76" t="s">
        <v>190</v>
      </c>
      <c r="AO32" s="76" t="s">
        <v>190</v>
      </c>
      <c r="AP32" s="76" t="s">
        <v>190</v>
      </c>
      <c r="AQ32" s="76" t="s">
        <v>190</v>
      </c>
      <c r="AR32" s="76" t="s">
        <v>190</v>
      </c>
      <c r="AS32" s="76" t="s">
        <v>191</v>
      </c>
      <c r="AT32" s="76" t="s">
        <v>191</v>
      </c>
      <c r="AU32" s="76" t="s">
        <v>190</v>
      </c>
      <c r="AV32" s="76" t="s">
        <v>190</v>
      </c>
      <c r="AW32" s="76" t="s">
        <v>190</v>
      </c>
      <c r="AX32" s="76" t="s">
        <v>190</v>
      </c>
      <c r="AY32" s="76" t="s">
        <v>190</v>
      </c>
      <c r="AZ32" s="76" t="s">
        <v>190</v>
      </c>
      <c r="BA32" s="76" t="s">
        <v>190</v>
      </c>
      <c r="BB32" s="76" t="s">
        <v>192</v>
      </c>
      <c r="BC32" s="76" t="s">
        <v>190</v>
      </c>
      <c r="BD32" s="76" t="s">
        <v>199</v>
      </c>
      <c r="BE32" s="76" t="s">
        <v>200</v>
      </c>
      <c r="BF32" s="76" t="s">
        <v>201</v>
      </c>
      <c r="BG32" s="76" t="s">
        <v>207</v>
      </c>
      <c r="BH32" s="76" t="s">
        <v>190</v>
      </c>
      <c r="BI32" s="76" t="s">
        <v>113</v>
      </c>
      <c r="BJ32" s="76" t="s">
        <v>205</v>
      </c>
      <c r="BK32" s="76" t="s">
        <v>205</v>
      </c>
      <c r="BL32" s="76" t="s">
        <v>205</v>
      </c>
      <c r="BM32" s="76" t="s">
        <v>205</v>
      </c>
      <c r="BN32" s="76" t="s">
        <v>205</v>
      </c>
      <c r="BO32" s="76" t="s">
        <v>205</v>
      </c>
      <c r="BP32" s="76" t="s">
        <v>205</v>
      </c>
      <c r="BQ32" s="76" t="s">
        <v>205</v>
      </c>
      <c r="BR32" s="76" t="s">
        <v>191</v>
      </c>
      <c r="BS32" s="76" t="s">
        <v>205</v>
      </c>
      <c r="BT32" s="76" t="s">
        <v>113</v>
      </c>
      <c r="BU32" s="76" t="s">
        <v>112</v>
      </c>
      <c r="BV32" s="76" t="s">
        <v>112</v>
      </c>
      <c r="BW32" s="76" t="s">
        <v>112</v>
      </c>
      <c r="BX32" s="76" t="s">
        <v>197</v>
      </c>
      <c r="BY32" s="76" t="s">
        <v>112</v>
      </c>
      <c r="BZ32" s="76" t="s">
        <v>112</v>
      </c>
      <c r="CA32" s="76" t="s">
        <v>113</v>
      </c>
      <c r="CB32" s="76" t="s">
        <v>115</v>
      </c>
    </row>
    <row r="33" spans="1:80" x14ac:dyDescent="0.2">
      <c r="A33" s="76" t="s">
        <v>116</v>
      </c>
      <c r="B33" s="76" t="s">
        <v>325</v>
      </c>
      <c r="C33" s="76" t="s">
        <v>393</v>
      </c>
      <c r="D33" s="76">
        <v>644765</v>
      </c>
      <c r="E33" s="76">
        <v>1205063</v>
      </c>
      <c r="F33" s="76">
        <v>100</v>
      </c>
      <c r="G33" s="76" t="b">
        <v>1</v>
      </c>
      <c r="H33" s="76" t="s">
        <v>189</v>
      </c>
      <c r="I33" s="76" t="s">
        <v>322</v>
      </c>
      <c r="J33" s="76" t="s">
        <v>375</v>
      </c>
      <c r="K33" s="76" t="s">
        <v>371</v>
      </c>
      <c r="L33" s="76" t="s">
        <v>372</v>
      </c>
      <c r="M33" s="76" t="s">
        <v>190</v>
      </c>
      <c r="N33" s="76" t="s">
        <v>190</v>
      </c>
      <c r="O33" s="76" t="s">
        <v>190</v>
      </c>
      <c r="P33" s="76" t="s">
        <v>190</v>
      </c>
      <c r="Q33" s="76" t="s">
        <v>190</v>
      </c>
      <c r="R33" s="76" t="s">
        <v>192</v>
      </c>
      <c r="S33" s="76" t="s">
        <v>191</v>
      </c>
      <c r="T33" s="76" t="s">
        <v>190</v>
      </c>
      <c r="U33" s="76" t="s">
        <v>191</v>
      </c>
      <c r="V33" s="76" t="s">
        <v>192</v>
      </c>
      <c r="W33" s="76" t="s">
        <v>190</v>
      </c>
      <c r="X33" s="76" t="s">
        <v>191</v>
      </c>
      <c r="Y33" s="76" t="s">
        <v>191</v>
      </c>
      <c r="Z33" s="76" t="s">
        <v>191</v>
      </c>
      <c r="AA33" s="76" t="s">
        <v>190</v>
      </c>
      <c r="AB33" s="76" t="s">
        <v>190</v>
      </c>
      <c r="AC33" s="76" t="s">
        <v>190</v>
      </c>
      <c r="AD33" s="76" t="s">
        <v>190</v>
      </c>
      <c r="AE33" s="76" t="s">
        <v>190</v>
      </c>
      <c r="AF33" s="76" t="s">
        <v>191</v>
      </c>
      <c r="AG33" s="76" t="s">
        <v>191</v>
      </c>
      <c r="AH33" s="76" t="s">
        <v>191</v>
      </c>
      <c r="AI33" s="76" t="s">
        <v>190</v>
      </c>
      <c r="AJ33" s="76" t="s">
        <v>190</v>
      </c>
      <c r="AK33" s="76" t="s">
        <v>190</v>
      </c>
      <c r="AL33" s="76" t="s">
        <v>190</v>
      </c>
      <c r="AM33" s="76" t="s">
        <v>191</v>
      </c>
      <c r="AN33" s="76" t="s">
        <v>191</v>
      </c>
      <c r="AO33" s="76" t="s">
        <v>191</v>
      </c>
      <c r="AP33" s="76" t="s">
        <v>191</v>
      </c>
      <c r="AQ33" s="76" t="s">
        <v>191</v>
      </c>
      <c r="AR33" s="76" t="s">
        <v>191</v>
      </c>
      <c r="AS33" s="76" t="s">
        <v>191</v>
      </c>
      <c r="AT33" s="76" t="s">
        <v>191</v>
      </c>
      <c r="AU33" s="76" t="s">
        <v>191</v>
      </c>
      <c r="AV33" s="76" t="s">
        <v>191</v>
      </c>
      <c r="AW33" s="76" t="s">
        <v>192</v>
      </c>
      <c r="AX33" s="76" t="s">
        <v>191</v>
      </c>
      <c r="AY33" s="76" t="s">
        <v>190</v>
      </c>
      <c r="AZ33" s="76" t="s">
        <v>190</v>
      </c>
      <c r="BA33" s="76" t="s">
        <v>190</v>
      </c>
      <c r="BB33" s="76" t="s">
        <v>190</v>
      </c>
      <c r="BC33" s="76" t="s">
        <v>191</v>
      </c>
      <c r="BD33" s="76" t="s">
        <v>193</v>
      </c>
      <c r="BE33" s="76" t="s">
        <v>199</v>
      </c>
      <c r="BF33" s="76" t="s">
        <v>193</v>
      </c>
      <c r="BG33" s="76" t="s">
        <v>394</v>
      </c>
      <c r="BH33" s="76" t="s">
        <v>191</v>
      </c>
      <c r="BI33" s="76" t="s">
        <v>113</v>
      </c>
      <c r="BJ33" s="76" t="s">
        <v>205</v>
      </c>
      <c r="BK33" s="76" t="s">
        <v>205</v>
      </c>
      <c r="BL33" s="76" t="s">
        <v>205</v>
      </c>
      <c r="BM33" s="76" t="s">
        <v>205</v>
      </c>
      <c r="BN33" s="76" t="s">
        <v>198</v>
      </c>
      <c r="BO33" s="76" t="s">
        <v>205</v>
      </c>
      <c r="BP33" s="76" t="s">
        <v>205</v>
      </c>
      <c r="BQ33" s="76" t="s">
        <v>205</v>
      </c>
      <c r="BR33" s="76" t="s">
        <v>190</v>
      </c>
      <c r="BS33" s="76" t="s">
        <v>205</v>
      </c>
      <c r="BT33" s="76" t="s">
        <v>214</v>
      </c>
      <c r="BU33" s="76" t="s">
        <v>112</v>
      </c>
      <c r="BV33" s="76" t="s">
        <v>112</v>
      </c>
      <c r="BW33" s="76" t="s">
        <v>196</v>
      </c>
      <c r="BX33" s="76" t="s">
        <v>197</v>
      </c>
      <c r="BY33" s="76" t="s">
        <v>112</v>
      </c>
      <c r="BZ33" s="76" t="s">
        <v>112</v>
      </c>
      <c r="CA33" s="76" t="s">
        <v>113</v>
      </c>
      <c r="CB33" s="76" t="s">
        <v>114</v>
      </c>
    </row>
    <row r="34" spans="1:80" x14ac:dyDescent="0.2">
      <c r="A34" s="76" t="s">
        <v>116</v>
      </c>
      <c r="B34" s="76" t="s">
        <v>452</v>
      </c>
      <c r="C34" s="76" t="s">
        <v>499</v>
      </c>
      <c r="D34" s="76">
        <v>637447</v>
      </c>
      <c r="E34" s="76">
        <v>1263373</v>
      </c>
      <c r="F34" s="76">
        <v>100</v>
      </c>
      <c r="G34" s="76" t="b">
        <v>1</v>
      </c>
      <c r="H34" s="76" t="s">
        <v>189</v>
      </c>
      <c r="I34" s="76" t="s">
        <v>403</v>
      </c>
      <c r="J34" s="76" t="s">
        <v>428</v>
      </c>
      <c r="K34" s="76" t="s">
        <v>371</v>
      </c>
      <c r="L34" s="76" t="s">
        <v>372</v>
      </c>
      <c r="M34" s="76" t="s">
        <v>190</v>
      </c>
      <c r="N34" s="76" t="s">
        <v>190</v>
      </c>
      <c r="O34" s="76" t="s">
        <v>191</v>
      </c>
      <c r="P34" s="76" t="s">
        <v>190</v>
      </c>
      <c r="Q34" s="76" t="s">
        <v>190</v>
      </c>
      <c r="R34" s="76" t="s">
        <v>191</v>
      </c>
      <c r="S34" s="76" t="s">
        <v>190</v>
      </c>
      <c r="T34" s="76" t="s">
        <v>191</v>
      </c>
      <c r="U34" s="76" t="s">
        <v>191</v>
      </c>
      <c r="V34" s="76" t="s">
        <v>192</v>
      </c>
      <c r="W34" s="76" t="s">
        <v>191</v>
      </c>
      <c r="X34" s="76" t="s">
        <v>190</v>
      </c>
      <c r="Y34" s="76" t="s">
        <v>190</v>
      </c>
      <c r="Z34" s="76" t="s">
        <v>190</v>
      </c>
      <c r="AA34" s="76" t="s">
        <v>190</v>
      </c>
      <c r="AB34" s="76" t="s">
        <v>191</v>
      </c>
      <c r="AC34" s="76" t="s">
        <v>191</v>
      </c>
      <c r="AD34" s="76" t="s">
        <v>190</v>
      </c>
      <c r="AE34" s="76" t="s">
        <v>191</v>
      </c>
      <c r="AF34" s="76" t="s">
        <v>190</v>
      </c>
      <c r="AG34" s="76" t="s">
        <v>190</v>
      </c>
      <c r="AH34" s="76" t="s">
        <v>190</v>
      </c>
      <c r="AI34" s="76" t="s">
        <v>190</v>
      </c>
      <c r="AJ34" s="76" t="s">
        <v>190</v>
      </c>
      <c r="AK34" s="76" t="s">
        <v>190</v>
      </c>
      <c r="AL34" s="76" t="s">
        <v>190</v>
      </c>
      <c r="AM34" s="76" t="s">
        <v>190</v>
      </c>
      <c r="AN34" s="76" t="s">
        <v>190</v>
      </c>
      <c r="AO34" s="76" t="s">
        <v>190</v>
      </c>
      <c r="AP34" s="76" t="s">
        <v>190</v>
      </c>
      <c r="AQ34" s="76" t="s">
        <v>190</v>
      </c>
      <c r="AR34" s="76" t="s">
        <v>190</v>
      </c>
      <c r="AS34" s="76" t="s">
        <v>190</v>
      </c>
      <c r="AT34" s="76" t="s">
        <v>190</v>
      </c>
      <c r="AU34" s="76" t="s">
        <v>190</v>
      </c>
      <c r="AV34" s="76" t="s">
        <v>190</v>
      </c>
      <c r="AW34" s="76" t="s">
        <v>190</v>
      </c>
      <c r="AX34" s="76" t="s">
        <v>190</v>
      </c>
      <c r="AY34" s="76" t="s">
        <v>190</v>
      </c>
      <c r="AZ34" s="76" t="s">
        <v>190</v>
      </c>
      <c r="BA34" s="76" t="s">
        <v>190</v>
      </c>
      <c r="BB34" s="76" t="s">
        <v>190</v>
      </c>
      <c r="BC34" s="76" t="s">
        <v>190</v>
      </c>
      <c r="BD34" s="76" t="s">
        <v>193</v>
      </c>
      <c r="BE34" s="76" t="s">
        <v>193</v>
      </c>
      <c r="BF34" s="76" t="s">
        <v>193</v>
      </c>
      <c r="BG34" s="76" t="s">
        <v>113</v>
      </c>
      <c r="BH34" s="76" t="s">
        <v>190</v>
      </c>
      <c r="BI34" s="76" t="s">
        <v>113</v>
      </c>
      <c r="BJ34" s="76" t="s">
        <v>205</v>
      </c>
      <c r="BK34" s="76" t="s">
        <v>205</v>
      </c>
      <c r="BL34" s="76" t="s">
        <v>191</v>
      </c>
      <c r="BM34" s="76" t="s">
        <v>190</v>
      </c>
      <c r="BN34" s="76" t="s">
        <v>205</v>
      </c>
      <c r="BO34" s="76" t="s">
        <v>190</v>
      </c>
      <c r="BP34" s="76" t="s">
        <v>190</v>
      </c>
      <c r="BQ34" s="76" t="s">
        <v>190</v>
      </c>
      <c r="BR34" s="76" t="s">
        <v>190</v>
      </c>
      <c r="BS34" s="76" t="s">
        <v>205</v>
      </c>
      <c r="BT34" s="76" t="s">
        <v>113</v>
      </c>
      <c r="BU34" s="76" t="s">
        <v>112</v>
      </c>
      <c r="BV34" s="76" t="s">
        <v>112</v>
      </c>
      <c r="BW34" s="76" t="s">
        <v>112</v>
      </c>
      <c r="BX34" s="76" t="s">
        <v>197</v>
      </c>
      <c r="BY34" s="76" t="s">
        <v>112</v>
      </c>
      <c r="BZ34" s="76" t="s">
        <v>112</v>
      </c>
      <c r="CA34" s="76" t="s">
        <v>113</v>
      </c>
      <c r="CB34" s="76" t="s">
        <v>115</v>
      </c>
    </row>
    <row r="35" spans="1:80" x14ac:dyDescent="0.2">
      <c r="A35" s="76" t="s">
        <v>116</v>
      </c>
      <c r="B35" s="76" t="s">
        <v>324</v>
      </c>
      <c r="C35" s="76" t="s">
        <v>395</v>
      </c>
      <c r="D35" s="76">
        <v>646712</v>
      </c>
      <c r="E35" s="76">
        <v>1180224</v>
      </c>
      <c r="F35" s="76">
        <v>100</v>
      </c>
      <c r="G35" s="76" t="b">
        <v>1</v>
      </c>
      <c r="H35" s="76" t="s">
        <v>189</v>
      </c>
      <c r="I35" s="76" t="s">
        <v>322</v>
      </c>
      <c r="J35" s="76" t="s">
        <v>375</v>
      </c>
      <c r="K35" s="76" t="s">
        <v>371</v>
      </c>
      <c r="L35" s="76" t="s">
        <v>372</v>
      </c>
      <c r="M35" s="76" t="s">
        <v>190</v>
      </c>
      <c r="N35" s="76" t="s">
        <v>191</v>
      </c>
      <c r="O35" s="76" t="s">
        <v>191</v>
      </c>
      <c r="P35" s="76" t="s">
        <v>190</v>
      </c>
      <c r="Q35" s="76" t="s">
        <v>190</v>
      </c>
      <c r="R35" s="76" t="s">
        <v>192</v>
      </c>
      <c r="S35" s="76" t="s">
        <v>191</v>
      </c>
      <c r="T35" s="76" t="s">
        <v>191</v>
      </c>
      <c r="U35" s="76" t="s">
        <v>192</v>
      </c>
      <c r="V35" s="76" t="s">
        <v>192</v>
      </c>
      <c r="W35" s="76" t="s">
        <v>192</v>
      </c>
      <c r="X35" s="76" t="s">
        <v>190</v>
      </c>
      <c r="Y35" s="76" t="s">
        <v>190</v>
      </c>
      <c r="Z35" s="76" t="s">
        <v>190</v>
      </c>
      <c r="AA35" s="76" t="s">
        <v>190</v>
      </c>
      <c r="AB35" s="76" t="s">
        <v>190</v>
      </c>
      <c r="AC35" s="76" t="s">
        <v>192</v>
      </c>
      <c r="AD35" s="76" t="s">
        <v>190</v>
      </c>
      <c r="AE35" s="76" t="s">
        <v>190</v>
      </c>
      <c r="AF35" s="76" t="s">
        <v>191</v>
      </c>
      <c r="AG35" s="76" t="s">
        <v>191</v>
      </c>
      <c r="AH35" s="76" t="s">
        <v>190</v>
      </c>
      <c r="AI35" s="76" t="s">
        <v>190</v>
      </c>
      <c r="AJ35" s="76" t="s">
        <v>190</v>
      </c>
      <c r="AK35" s="76" t="s">
        <v>190</v>
      </c>
      <c r="AL35" s="76" t="s">
        <v>190</v>
      </c>
      <c r="AM35" s="76" t="s">
        <v>191</v>
      </c>
      <c r="AN35" s="76" t="s">
        <v>191</v>
      </c>
      <c r="AO35" s="76" t="s">
        <v>190</v>
      </c>
      <c r="AP35" s="76" t="s">
        <v>191</v>
      </c>
      <c r="AQ35" s="76" t="s">
        <v>191</v>
      </c>
      <c r="AR35" s="76" t="s">
        <v>190</v>
      </c>
      <c r="AS35" s="76" t="s">
        <v>190</v>
      </c>
      <c r="AT35" s="76" t="s">
        <v>190</v>
      </c>
      <c r="AU35" s="76" t="s">
        <v>191</v>
      </c>
      <c r="AV35" s="76" t="s">
        <v>190</v>
      </c>
      <c r="AW35" s="76" t="s">
        <v>190</v>
      </c>
      <c r="AX35" s="76" t="s">
        <v>190</v>
      </c>
      <c r="AY35" s="76" t="s">
        <v>190</v>
      </c>
      <c r="AZ35" s="76" t="s">
        <v>190</v>
      </c>
      <c r="BA35" s="76" t="s">
        <v>190</v>
      </c>
      <c r="BB35" s="76" t="s">
        <v>190</v>
      </c>
      <c r="BC35" s="76" t="s">
        <v>190</v>
      </c>
      <c r="BD35" s="76" t="s">
        <v>193</v>
      </c>
      <c r="BE35" s="76" t="s">
        <v>193</v>
      </c>
      <c r="BF35" s="76" t="s">
        <v>201</v>
      </c>
      <c r="BG35" s="76" t="s">
        <v>113</v>
      </c>
      <c r="BH35" s="76" t="s">
        <v>190</v>
      </c>
      <c r="BI35" s="76" t="s">
        <v>113</v>
      </c>
      <c r="BJ35" s="76" t="s">
        <v>205</v>
      </c>
      <c r="BK35" s="76" t="s">
        <v>205</v>
      </c>
      <c r="BL35" s="76" t="s">
        <v>198</v>
      </c>
      <c r="BM35" s="76" t="s">
        <v>205</v>
      </c>
      <c r="BN35" s="76" t="s">
        <v>191</v>
      </c>
      <c r="BO35" s="76" t="s">
        <v>198</v>
      </c>
      <c r="BP35" s="76" t="s">
        <v>205</v>
      </c>
      <c r="BQ35" s="76" t="s">
        <v>198</v>
      </c>
      <c r="BR35" s="76" t="s">
        <v>191</v>
      </c>
      <c r="BS35" s="76" t="s">
        <v>205</v>
      </c>
      <c r="BT35" s="76" t="s">
        <v>113</v>
      </c>
      <c r="BU35" s="76" t="s">
        <v>112</v>
      </c>
      <c r="BV35" s="76" t="s">
        <v>195</v>
      </c>
      <c r="BW35" s="76" t="s">
        <v>196</v>
      </c>
      <c r="BX35" s="76" t="s">
        <v>112</v>
      </c>
      <c r="BY35" s="76" t="s">
        <v>112</v>
      </c>
      <c r="BZ35" s="76" t="s">
        <v>112</v>
      </c>
      <c r="CA35" s="76" t="s">
        <v>113</v>
      </c>
      <c r="CB35" s="76" t="s">
        <v>115</v>
      </c>
    </row>
    <row r="36" spans="1:80" x14ac:dyDescent="0.2">
      <c r="A36" s="76" t="s">
        <v>116</v>
      </c>
      <c r="B36" s="76" t="s">
        <v>453</v>
      </c>
      <c r="C36" s="76" t="s">
        <v>500</v>
      </c>
      <c r="D36" s="76">
        <v>640145</v>
      </c>
      <c r="E36" s="76">
        <v>1194492</v>
      </c>
      <c r="F36" s="76">
        <v>100</v>
      </c>
      <c r="G36" s="76" t="b">
        <v>1</v>
      </c>
      <c r="H36" s="76" t="s">
        <v>189</v>
      </c>
      <c r="I36" s="76" t="s">
        <v>403</v>
      </c>
      <c r="J36" s="76" t="s">
        <v>406</v>
      </c>
      <c r="K36" s="76" t="s">
        <v>371</v>
      </c>
      <c r="L36" s="76" t="s">
        <v>372</v>
      </c>
      <c r="M36" s="76" t="s">
        <v>191</v>
      </c>
      <c r="N36" s="76" t="s">
        <v>191</v>
      </c>
      <c r="O36" s="76" t="s">
        <v>190</v>
      </c>
      <c r="P36" s="76" t="s">
        <v>190</v>
      </c>
      <c r="Q36" s="76" t="s">
        <v>190</v>
      </c>
      <c r="R36" s="76" t="s">
        <v>190</v>
      </c>
      <c r="S36" s="76" t="s">
        <v>190</v>
      </c>
      <c r="T36" s="76" t="s">
        <v>190</v>
      </c>
      <c r="U36" s="76" t="s">
        <v>191</v>
      </c>
      <c r="V36" s="76" t="s">
        <v>191</v>
      </c>
      <c r="W36" s="76" t="s">
        <v>191</v>
      </c>
      <c r="X36" s="76" t="s">
        <v>191</v>
      </c>
      <c r="Y36" s="76" t="s">
        <v>191</v>
      </c>
      <c r="Z36" s="76" t="s">
        <v>190</v>
      </c>
      <c r="AA36" s="76" t="s">
        <v>191</v>
      </c>
      <c r="AB36" s="76" t="s">
        <v>191</v>
      </c>
      <c r="AC36" s="76" t="s">
        <v>190</v>
      </c>
      <c r="AD36" s="76" t="s">
        <v>190</v>
      </c>
      <c r="AE36" s="76" t="s">
        <v>190</v>
      </c>
      <c r="AF36" s="76" t="s">
        <v>190</v>
      </c>
      <c r="AG36" s="76" t="s">
        <v>191</v>
      </c>
      <c r="AH36" s="76" t="s">
        <v>191</v>
      </c>
      <c r="AI36" s="76" t="s">
        <v>191</v>
      </c>
      <c r="AJ36" s="76" t="s">
        <v>190</v>
      </c>
      <c r="AK36" s="76" t="s">
        <v>191</v>
      </c>
      <c r="AL36" s="76" t="s">
        <v>190</v>
      </c>
      <c r="AM36" s="76" t="s">
        <v>190</v>
      </c>
      <c r="AN36" s="76" t="s">
        <v>190</v>
      </c>
      <c r="AO36" s="76" t="s">
        <v>190</v>
      </c>
      <c r="AP36" s="76" t="s">
        <v>191</v>
      </c>
      <c r="AQ36" s="76" t="s">
        <v>190</v>
      </c>
      <c r="AR36" s="76" t="s">
        <v>190</v>
      </c>
      <c r="AS36" s="76" t="s">
        <v>190</v>
      </c>
      <c r="AT36" s="76" t="s">
        <v>190</v>
      </c>
      <c r="AU36" s="76" t="s">
        <v>190</v>
      </c>
      <c r="AV36" s="76" t="s">
        <v>190</v>
      </c>
      <c r="AW36" s="76" t="s">
        <v>190</v>
      </c>
      <c r="AX36" s="76" t="s">
        <v>191</v>
      </c>
      <c r="AY36" s="76" t="s">
        <v>190</v>
      </c>
      <c r="AZ36" s="76" t="s">
        <v>190</v>
      </c>
      <c r="BA36" s="76" t="s">
        <v>190</v>
      </c>
      <c r="BB36" s="76" t="s">
        <v>190</v>
      </c>
      <c r="BC36" s="76" t="s">
        <v>191</v>
      </c>
      <c r="BD36" s="76" t="s">
        <v>193</v>
      </c>
      <c r="BE36" s="76" t="s">
        <v>199</v>
      </c>
      <c r="BF36" s="76" t="s">
        <v>199</v>
      </c>
      <c r="BG36" s="76" t="s">
        <v>501</v>
      </c>
      <c r="BH36" s="76" t="s">
        <v>190</v>
      </c>
      <c r="BI36" s="76" t="s">
        <v>113</v>
      </c>
      <c r="BJ36" s="76" t="s">
        <v>198</v>
      </c>
      <c r="BK36" s="76" t="s">
        <v>194</v>
      </c>
      <c r="BL36" s="76" t="s">
        <v>194</v>
      </c>
      <c r="BM36" s="76" t="s">
        <v>198</v>
      </c>
      <c r="BN36" s="76" t="s">
        <v>198</v>
      </c>
      <c r="BO36" s="76" t="s">
        <v>190</v>
      </c>
      <c r="BP36" s="76" t="s">
        <v>191</v>
      </c>
      <c r="BQ36" s="76" t="s">
        <v>194</v>
      </c>
      <c r="BR36" s="76" t="s">
        <v>190</v>
      </c>
      <c r="BS36" s="76" t="s">
        <v>205</v>
      </c>
      <c r="BT36" s="76" t="s">
        <v>113</v>
      </c>
      <c r="BU36" s="76" t="s">
        <v>112</v>
      </c>
      <c r="BV36" s="76" t="s">
        <v>195</v>
      </c>
      <c r="BW36" s="76" t="s">
        <v>112</v>
      </c>
      <c r="BX36" s="76" t="s">
        <v>197</v>
      </c>
      <c r="BY36" s="76" t="s">
        <v>112</v>
      </c>
      <c r="BZ36" s="76" t="s">
        <v>112</v>
      </c>
      <c r="CA36" s="76" t="s">
        <v>113</v>
      </c>
      <c r="CB36" s="76" t="s">
        <v>115</v>
      </c>
    </row>
    <row r="37" spans="1:80" x14ac:dyDescent="0.2">
      <c r="A37" s="76" t="s">
        <v>116</v>
      </c>
      <c r="B37" s="76" t="s">
        <v>454</v>
      </c>
      <c r="C37" s="76" t="s">
        <v>502</v>
      </c>
      <c r="D37" s="76">
        <v>636496</v>
      </c>
      <c r="E37" s="76">
        <v>1263376</v>
      </c>
      <c r="F37" s="76">
        <v>100</v>
      </c>
      <c r="G37" s="76" t="b">
        <v>1</v>
      </c>
      <c r="H37" s="76" t="s">
        <v>189</v>
      </c>
      <c r="I37" s="76" t="s">
        <v>403</v>
      </c>
      <c r="J37" s="76" t="s">
        <v>406</v>
      </c>
      <c r="K37" s="76" t="s">
        <v>371</v>
      </c>
      <c r="L37" s="76" t="s">
        <v>372</v>
      </c>
      <c r="M37" s="76" t="s">
        <v>191</v>
      </c>
      <c r="N37" s="76" t="s">
        <v>191</v>
      </c>
      <c r="O37" s="76" t="s">
        <v>191</v>
      </c>
      <c r="P37" s="76" t="s">
        <v>190</v>
      </c>
      <c r="Q37" s="76" t="s">
        <v>190</v>
      </c>
      <c r="R37" s="76" t="s">
        <v>192</v>
      </c>
      <c r="S37" s="76" t="s">
        <v>190</v>
      </c>
      <c r="T37" s="76" t="s">
        <v>191</v>
      </c>
      <c r="U37" s="76" t="s">
        <v>191</v>
      </c>
      <c r="V37" s="76" t="s">
        <v>191</v>
      </c>
      <c r="W37" s="76" t="s">
        <v>191</v>
      </c>
      <c r="X37" s="76" t="s">
        <v>190</v>
      </c>
      <c r="Y37" s="76" t="s">
        <v>190</v>
      </c>
      <c r="Z37" s="76" t="s">
        <v>190</v>
      </c>
      <c r="AA37" s="76" t="s">
        <v>191</v>
      </c>
      <c r="AB37" s="76" t="s">
        <v>190</v>
      </c>
      <c r="AC37" s="76" t="s">
        <v>191</v>
      </c>
      <c r="AD37" s="76" t="s">
        <v>191</v>
      </c>
      <c r="AE37" s="76" t="s">
        <v>191</v>
      </c>
      <c r="AF37" s="76" t="s">
        <v>191</v>
      </c>
      <c r="AG37" s="76" t="s">
        <v>191</v>
      </c>
      <c r="AH37" s="76" t="s">
        <v>191</v>
      </c>
      <c r="AI37" s="76" t="s">
        <v>192</v>
      </c>
      <c r="AJ37" s="76" t="s">
        <v>190</v>
      </c>
      <c r="AK37" s="76" t="s">
        <v>190</v>
      </c>
      <c r="AL37" s="76" t="s">
        <v>190</v>
      </c>
      <c r="AM37" s="76" t="s">
        <v>191</v>
      </c>
      <c r="AN37" s="76" t="s">
        <v>191</v>
      </c>
      <c r="AO37" s="76" t="s">
        <v>191</v>
      </c>
      <c r="AP37" s="76" t="s">
        <v>191</v>
      </c>
      <c r="AQ37" s="76" t="s">
        <v>191</v>
      </c>
      <c r="AR37" s="76" t="s">
        <v>191</v>
      </c>
      <c r="AS37" s="76" t="s">
        <v>191</v>
      </c>
      <c r="AT37" s="76" t="s">
        <v>191</v>
      </c>
      <c r="AU37" s="76" t="s">
        <v>191</v>
      </c>
      <c r="AV37" s="76" t="s">
        <v>191</v>
      </c>
      <c r="AW37" s="76" t="s">
        <v>190</v>
      </c>
      <c r="AX37" s="76" t="s">
        <v>190</v>
      </c>
      <c r="AY37" s="76" t="s">
        <v>190</v>
      </c>
      <c r="AZ37" s="76" t="s">
        <v>190</v>
      </c>
      <c r="BA37" s="76" t="s">
        <v>190</v>
      </c>
      <c r="BB37" s="76" t="s">
        <v>190</v>
      </c>
      <c r="BC37" s="76" t="s">
        <v>190</v>
      </c>
      <c r="BD37" s="76" t="s">
        <v>199</v>
      </c>
      <c r="BE37" s="76" t="s">
        <v>200</v>
      </c>
      <c r="BF37" s="76" t="s">
        <v>201</v>
      </c>
      <c r="BG37" s="76" t="s">
        <v>113</v>
      </c>
      <c r="BH37" s="76" t="s">
        <v>191</v>
      </c>
      <c r="BI37" s="76" t="s">
        <v>203</v>
      </c>
      <c r="BJ37" s="76" t="s">
        <v>190</v>
      </c>
      <c r="BK37" s="76" t="s">
        <v>205</v>
      </c>
      <c r="BL37" s="76" t="s">
        <v>205</v>
      </c>
      <c r="BM37" s="76" t="s">
        <v>205</v>
      </c>
      <c r="BN37" s="76" t="s">
        <v>191</v>
      </c>
      <c r="BO37" s="76" t="s">
        <v>198</v>
      </c>
      <c r="BP37" s="76" t="s">
        <v>205</v>
      </c>
      <c r="BQ37" s="76" t="s">
        <v>205</v>
      </c>
      <c r="BR37" s="76" t="s">
        <v>198</v>
      </c>
      <c r="BS37" s="76" t="s">
        <v>205</v>
      </c>
      <c r="BT37" s="76" t="s">
        <v>113</v>
      </c>
      <c r="BU37" s="76" t="s">
        <v>112</v>
      </c>
      <c r="BV37" s="76" t="s">
        <v>112</v>
      </c>
      <c r="BW37" s="76" t="s">
        <v>196</v>
      </c>
      <c r="BX37" s="76" t="s">
        <v>197</v>
      </c>
      <c r="BY37" s="76" t="s">
        <v>112</v>
      </c>
      <c r="BZ37" s="76" t="s">
        <v>112</v>
      </c>
      <c r="CA37" s="76" t="s">
        <v>113</v>
      </c>
      <c r="CB37" s="76" t="s">
        <v>115</v>
      </c>
    </row>
    <row r="38" spans="1:80" x14ac:dyDescent="0.2">
      <c r="A38" s="76" t="s">
        <v>116</v>
      </c>
      <c r="B38" s="76" t="s">
        <v>455</v>
      </c>
      <c r="C38" s="76" t="s">
        <v>503</v>
      </c>
      <c r="D38" s="76">
        <v>643420</v>
      </c>
      <c r="E38" s="76">
        <v>1275720</v>
      </c>
      <c r="F38" s="76">
        <v>100</v>
      </c>
      <c r="G38" s="76" t="b">
        <v>1</v>
      </c>
      <c r="H38" s="76" t="s">
        <v>189</v>
      </c>
      <c r="I38" s="76" t="s">
        <v>403</v>
      </c>
      <c r="J38" s="76" t="s">
        <v>406</v>
      </c>
      <c r="K38" s="76" t="s">
        <v>371</v>
      </c>
      <c r="L38" s="76" t="s">
        <v>372</v>
      </c>
      <c r="M38" s="76" t="s">
        <v>191</v>
      </c>
      <c r="N38" s="76" t="s">
        <v>191</v>
      </c>
      <c r="O38" s="76" t="s">
        <v>191</v>
      </c>
      <c r="P38" s="76" t="s">
        <v>190</v>
      </c>
      <c r="Q38" s="76" t="s">
        <v>190</v>
      </c>
      <c r="R38" s="76" t="s">
        <v>191</v>
      </c>
      <c r="S38" s="76" t="s">
        <v>192</v>
      </c>
      <c r="T38" s="76" t="s">
        <v>191</v>
      </c>
      <c r="U38" s="76" t="s">
        <v>191</v>
      </c>
      <c r="V38" s="76" t="s">
        <v>191</v>
      </c>
      <c r="W38" s="76" t="s">
        <v>191</v>
      </c>
      <c r="X38" s="76" t="s">
        <v>190</v>
      </c>
      <c r="Y38" s="76" t="s">
        <v>190</v>
      </c>
      <c r="Z38" s="76" t="s">
        <v>190</v>
      </c>
      <c r="AA38" s="76" t="s">
        <v>191</v>
      </c>
      <c r="AB38" s="76" t="s">
        <v>191</v>
      </c>
      <c r="AC38" s="76" t="s">
        <v>192</v>
      </c>
      <c r="AD38" s="76" t="s">
        <v>191</v>
      </c>
      <c r="AE38" s="76" t="s">
        <v>192</v>
      </c>
      <c r="AF38" s="76" t="s">
        <v>192</v>
      </c>
      <c r="AG38" s="76" t="s">
        <v>192</v>
      </c>
      <c r="AH38" s="76" t="s">
        <v>191</v>
      </c>
      <c r="AI38" s="76" t="s">
        <v>191</v>
      </c>
      <c r="AJ38" s="76" t="s">
        <v>190</v>
      </c>
      <c r="AK38" s="76" t="s">
        <v>190</v>
      </c>
      <c r="AL38" s="76" t="s">
        <v>190</v>
      </c>
      <c r="AM38" s="76" t="s">
        <v>191</v>
      </c>
      <c r="AN38" s="76" t="s">
        <v>190</v>
      </c>
      <c r="AO38" s="76" t="s">
        <v>190</v>
      </c>
      <c r="AP38" s="76" t="s">
        <v>191</v>
      </c>
      <c r="AQ38" s="76" t="s">
        <v>191</v>
      </c>
      <c r="AR38" s="76" t="s">
        <v>191</v>
      </c>
      <c r="AS38" s="76" t="s">
        <v>191</v>
      </c>
      <c r="AT38" s="76" t="s">
        <v>191</v>
      </c>
      <c r="AU38" s="76" t="s">
        <v>190</v>
      </c>
      <c r="AV38" s="76" t="s">
        <v>190</v>
      </c>
      <c r="AW38" s="76" t="s">
        <v>191</v>
      </c>
      <c r="AX38" s="76" t="s">
        <v>191</v>
      </c>
      <c r="AY38" s="76" t="s">
        <v>190</v>
      </c>
      <c r="AZ38" s="76" t="s">
        <v>190</v>
      </c>
      <c r="BA38" s="76" t="s">
        <v>190</v>
      </c>
      <c r="BB38" s="76" t="s">
        <v>190</v>
      </c>
      <c r="BC38" s="76" t="s">
        <v>190</v>
      </c>
      <c r="BD38" s="76" t="s">
        <v>199</v>
      </c>
      <c r="BE38" s="76" t="s">
        <v>200</v>
      </c>
      <c r="BF38" s="76" t="s">
        <v>201</v>
      </c>
      <c r="BG38" s="76" t="s">
        <v>113</v>
      </c>
      <c r="BH38" s="76" t="s">
        <v>190</v>
      </c>
      <c r="BI38" s="76" t="s">
        <v>113</v>
      </c>
      <c r="BJ38" s="76" t="s">
        <v>205</v>
      </c>
      <c r="BK38" s="76" t="s">
        <v>205</v>
      </c>
      <c r="BL38" s="76" t="s">
        <v>198</v>
      </c>
      <c r="BM38" s="76" t="s">
        <v>205</v>
      </c>
      <c r="BN38" s="76" t="s">
        <v>198</v>
      </c>
      <c r="BO38" s="76" t="s">
        <v>191</v>
      </c>
      <c r="BP38" s="76" t="s">
        <v>191</v>
      </c>
      <c r="BQ38" s="76" t="s">
        <v>191</v>
      </c>
      <c r="BR38" s="76" t="s">
        <v>191</v>
      </c>
      <c r="BS38" s="76" t="s">
        <v>205</v>
      </c>
      <c r="BT38" s="76" t="s">
        <v>113</v>
      </c>
      <c r="BU38" s="76" t="s">
        <v>208</v>
      </c>
      <c r="BV38" s="76" t="s">
        <v>112</v>
      </c>
      <c r="BW38" s="76" t="s">
        <v>112</v>
      </c>
      <c r="BX38" s="76" t="s">
        <v>112</v>
      </c>
      <c r="BY38" s="76" t="s">
        <v>112</v>
      </c>
      <c r="BZ38" s="76" t="s">
        <v>112</v>
      </c>
      <c r="CA38" s="76" t="s">
        <v>113</v>
      </c>
      <c r="CB38" s="76" t="s">
        <v>114</v>
      </c>
    </row>
    <row r="39" spans="1:80" x14ac:dyDescent="0.2">
      <c r="A39" s="76" t="s">
        <v>116</v>
      </c>
      <c r="B39" s="76" t="s">
        <v>456</v>
      </c>
      <c r="C39" s="76" t="s">
        <v>504</v>
      </c>
      <c r="D39" s="76">
        <v>641967</v>
      </c>
      <c r="E39" s="76">
        <v>1252627</v>
      </c>
      <c r="F39" s="76">
        <v>100</v>
      </c>
      <c r="G39" s="76" t="b">
        <v>1</v>
      </c>
      <c r="H39" s="76" t="s">
        <v>189</v>
      </c>
      <c r="I39" s="76" t="s">
        <v>403</v>
      </c>
      <c r="J39" s="76" t="s">
        <v>406</v>
      </c>
      <c r="K39" s="76" t="s">
        <v>371</v>
      </c>
      <c r="L39" s="76" t="s">
        <v>372</v>
      </c>
      <c r="M39" s="76" t="s">
        <v>190</v>
      </c>
      <c r="N39" s="76" t="s">
        <v>191</v>
      </c>
      <c r="O39" s="76" t="s">
        <v>191</v>
      </c>
      <c r="P39" s="76" t="s">
        <v>190</v>
      </c>
      <c r="Q39" s="76" t="s">
        <v>190</v>
      </c>
      <c r="R39" s="76" t="s">
        <v>192</v>
      </c>
      <c r="S39" s="76" t="s">
        <v>190</v>
      </c>
      <c r="T39" s="76" t="s">
        <v>190</v>
      </c>
      <c r="U39" s="76" t="s">
        <v>191</v>
      </c>
      <c r="V39" s="76" t="s">
        <v>191</v>
      </c>
      <c r="W39" s="76" t="s">
        <v>191</v>
      </c>
      <c r="X39" s="76" t="s">
        <v>190</v>
      </c>
      <c r="Y39" s="76" t="s">
        <v>190</v>
      </c>
      <c r="Z39" s="76" t="s">
        <v>190</v>
      </c>
      <c r="AA39" s="76" t="s">
        <v>190</v>
      </c>
      <c r="AB39" s="76" t="s">
        <v>190</v>
      </c>
      <c r="AC39" s="76" t="s">
        <v>191</v>
      </c>
      <c r="AD39" s="76" t="s">
        <v>190</v>
      </c>
      <c r="AE39" s="76" t="s">
        <v>191</v>
      </c>
      <c r="AF39" s="76" t="s">
        <v>191</v>
      </c>
      <c r="AG39" s="76" t="s">
        <v>191</v>
      </c>
      <c r="AH39" s="76" t="s">
        <v>190</v>
      </c>
      <c r="AI39" s="76" t="s">
        <v>192</v>
      </c>
      <c r="AJ39" s="76" t="s">
        <v>190</v>
      </c>
      <c r="AK39" s="76" t="s">
        <v>190</v>
      </c>
      <c r="AL39" s="76" t="s">
        <v>190</v>
      </c>
      <c r="AM39" s="76" t="s">
        <v>190</v>
      </c>
      <c r="AN39" s="76" t="s">
        <v>190</v>
      </c>
      <c r="AO39" s="76" t="s">
        <v>190</v>
      </c>
      <c r="AP39" s="76" t="s">
        <v>190</v>
      </c>
      <c r="AQ39" s="76" t="s">
        <v>190</v>
      </c>
      <c r="AR39" s="76" t="s">
        <v>191</v>
      </c>
      <c r="AS39" s="76" t="s">
        <v>190</v>
      </c>
      <c r="AT39" s="76" t="s">
        <v>191</v>
      </c>
      <c r="AU39" s="76" t="s">
        <v>192</v>
      </c>
      <c r="AV39" s="76" t="s">
        <v>190</v>
      </c>
      <c r="AW39" s="76" t="s">
        <v>191</v>
      </c>
      <c r="AX39" s="76" t="s">
        <v>190</v>
      </c>
      <c r="AY39" s="76" t="s">
        <v>190</v>
      </c>
      <c r="AZ39" s="76" t="s">
        <v>190</v>
      </c>
      <c r="BA39" s="76" t="s">
        <v>190</v>
      </c>
      <c r="BB39" s="76" t="s">
        <v>190</v>
      </c>
      <c r="BC39" s="76" t="s">
        <v>202</v>
      </c>
      <c r="BD39" s="76" t="s">
        <v>193</v>
      </c>
      <c r="BE39" s="76" t="s">
        <v>193</v>
      </c>
      <c r="BF39" s="76" t="s">
        <v>201</v>
      </c>
      <c r="BG39" s="76" t="s">
        <v>113</v>
      </c>
      <c r="BH39" s="76" t="s">
        <v>191</v>
      </c>
      <c r="BI39" s="76" t="s">
        <v>113</v>
      </c>
      <c r="BJ39" s="76" t="s">
        <v>194</v>
      </c>
      <c r="BK39" s="76" t="s">
        <v>194</v>
      </c>
      <c r="BL39" s="76" t="s">
        <v>194</v>
      </c>
      <c r="BM39" s="76" t="s">
        <v>194</v>
      </c>
      <c r="BN39" s="76" t="s">
        <v>194</v>
      </c>
      <c r="BO39" s="76" t="s">
        <v>194</v>
      </c>
      <c r="BP39" s="76" t="s">
        <v>194</v>
      </c>
      <c r="BQ39" s="76" t="s">
        <v>194</v>
      </c>
      <c r="BR39" s="76" t="s">
        <v>190</v>
      </c>
      <c r="BS39" s="76" t="s">
        <v>205</v>
      </c>
      <c r="BT39" s="76" t="s">
        <v>113</v>
      </c>
      <c r="BU39" s="76" t="s">
        <v>112</v>
      </c>
      <c r="BV39" s="76" t="s">
        <v>112</v>
      </c>
      <c r="BW39" s="76" t="s">
        <v>112</v>
      </c>
      <c r="BX39" s="76" t="s">
        <v>197</v>
      </c>
      <c r="BY39" s="76" t="s">
        <v>112</v>
      </c>
      <c r="BZ39" s="76" t="s">
        <v>112</v>
      </c>
      <c r="CA39" s="76" t="s">
        <v>113</v>
      </c>
      <c r="CB39" s="76" t="s">
        <v>115</v>
      </c>
    </row>
    <row r="40" spans="1:80" x14ac:dyDescent="0.2">
      <c r="A40" s="76" t="s">
        <v>116</v>
      </c>
      <c r="B40" s="76" t="s">
        <v>457</v>
      </c>
      <c r="C40" s="76" t="s">
        <v>505</v>
      </c>
      <c r="D40" s="76">
        <v>641564</v>
      </c>
      <c r="E40" s="76">
        <v>1142510</v>
      </c>
      <c r="F40" s="76">
        <v>100</v>
      </c>
      <c r="G40" s="76" t="b">
        <v>1</v>
      </c>
      <c r="H40" s="76" t="s">
        <v>189</v>
      </c>
      <c r="I40" s="76" t="s">
        <v>403</v>
      </c>
      <c r="J40" s="76" t="s">
        <v>406</v>
      </c>
      <c r="K40" s="76" t="s">
        <v>371</v>
      </c>
      <c r="L40" s="76" t="s">
        <v>372</v>
      </c>
      <c r="M40" s="76" t="s">
        <v>191</v>
      </c>
      <c r="N40" s="76" t="s">
        <v>191</v>
      </c>
      <c r="O40" s="76" t="s">
        <v>192</v>
      </c>
      <c r="P40" s="76" t="s">
        <v>190</v>
      </c>
      <c r="Q40" s="76" t="s">
        <v>190</v>
      </c>
      <c r="R40" s="76" t="s">
        <v>192</v>
      </c>
      <c r="S40" s="76" t="s">
        <v>191</v>
      </c>
      <c r="T40" s="76" t="s">
        <v>191</v>
      </c>
      <c r="U40" s="76" t="s">
        <v>191</v>
      </c>
      <c r="V40" s="76" t="s">
        <v>191</v>
      </c>
      <c r="W40" s="76" t="s">
        <v>191</v>
      </c>
      <c r="X40" s="76" t="s">
        <v>191</v>
      </c>
      <c r="Y40" s="76" t="s">
        <v>191</v>
      </c>
      <c r="Z40" s="76" t="s">
        <v>191</v>
      </c>
      <c r="AA40" s="76" t="s">
        <v>191</v>
      </c>
      <c r="AB40" s="76" t="s">
        <v>191</v>
      </c>
      <c r="AC40" s="76" t="s">
        <v>192</v>
      </c>
      <c r="AD40" s="76" t="s">
        <v>191</v>
      </c>
      <c r="AE40" s="76" t="s">
        <v>192</v>
      </c>
      <c r="AF40" s="76" t="s">
        <v>191</v>
      </c>
      <c r="AG40" s="76" t="s">
        <v>191</v>
      </c>
      <c r="AH40" s="76" t="s">
        <v>191</v>
      </c>
      <c r="AI40" s="76" t="s">
        <v>191</v>
      </c>
      <c r="AJ40" s="76" t="s">
        <v>191</v>
      </c>
      <c r="AK40" s="76" t="s">
        <v>191</v>
      </c>
      <c r="AL40" s="76" t="s">
        <v>191</v>
      </c>
      <c r="AM40" s="76" t="s">
        <v>191</v>
      </c>
      <c r="AN40" s="76" t="s">
        <v>190</v>
      </c>
      <c r="AO40" s="76" t="s">
        <v>190</v>
      </c>
      <c r="AP40" s="76" t="s">
        <v>191</v>
      </c>
      <c r="AQ40" s="76" t="s">
        <v>191</v>
      </c>
      <c r="AR40" s="76" t="s">
        <v>191</v>
      </c>
      <c r="AS40" s="76" t="s">
        <v>191</v>
      </c>
      <c r="AT40" s="76" t="s">
        <v>191</v>
      </c>
      <c r="AU40" s="76" t="s">
        <v>190</v>
      </c>
      <c r="AV40" s="76" t="s">
        <v>190</v>
      </c>
      <c r="AW40" s="76" t="s">
        <v>190</v>
      </c>
      <c r="AX40" s="76" t="s">
        <v>190</v>
      </c>
      <c r="AY40" s="76" t="s">
        <v>190</v>
      </c>
      <c r="AZ40" s="76" t="s">
        <v>190</v>
      </c>
      <c r="BA40" s="76" t="s">
        <v>190</v>
      </c>
      <c r="BB40" s="76" t="s">
        <v>190</v>
      </c>
      <c r="BC40" s="76" t="s">
        <v>190</v>
      </c>
      <c r="BD40" s="76" t="s">
        <v>199</v>
      </c>
      <c r="BE40" s="76" t="s">
        <v>199</v>
      </c>
      <c r="BF40" s="76" t="s">
        <v>201</v>
      </c>
      <c r="BG40" s="76" t="s">
        <v>113</v>
      </c>
      <c r="BH40" s="76" t="s">
        <v>190</v>
      </c>
      <c r="BI40" s="76" t="s">
        <v>113</v>
      </c>
      <c r="BJ40" s="76" t="s">
        <v>205</v>
      </c>
      <c r="BK40" s="76" t="s">
        <v>205</v>
      </c>
      <c r="BL40" s="76" t="s">
        <v>190</v>
      </c>
      <c r="BM40" s="76" t="s">
        <v>205</v>
      </c>
      <c r="BN40" s="76" t="s">
        <v>190</v>
      </c>
      <c r="BO40" s="76" t="s">
        <v>205</v>
      </c>
      <c r="BP40" s="76" t="s">
        <v>205</v>
      </c>
      <c r="BQ40" s="76" t="s">
        <v>205</v>
      </c>
      <c r="BR40" s="76" t="s">
        <v>191</v>
      </c>
      <c r="BS40" s="76" t="s">
        <v>205</v>
      </c>
      <c r="BT40" s="76" t="s">
        <v>113</v>
      </c>
      <c r="BU40" s="76" t="s">
        <v>112</v>
      </c>
      <c r="BV40" s="76" t="s">
        <v>112</v>
      </c>
      <c r="BW40" s="76" t="s">
        <v>112</v>
      </c>
      <c r="BX40" s="76" t="s">
        <v>197</v>
      </c>
      <c r="BY40" s="76" t="s">
        <v>112</v>
      </c>
      <c r="BZ40" s="76" t="s">
        <v>112</v>
      </c>
      <c r="CA40" s="76" t="s">
        <v>113</v>
      </c>
      <c r="CB40" s="76" t="s">
        <v>115</v>
      </c>
    </row>
    <row r="41" spans="1:80" x14ac:dyDescent="0.2">
      <c r="A41" s="76" t="s">
        <v>116</v>
      </c>
      <c r="B41" s="76" t="s">
        <v>326</v>
      </c>
      <c r="C41" s="76" t="s">
        <v>396</v>
      </c>
      <c r="D41" s="76">
        <v>634549</v>
      </c>
      <c r="E41" s="76">
        <v>1221296</v>
      </c>
      <c r="F41" s="76">
        <v>100</v>
      </c>
      <c r="G41" s="76" t="b">
        <v>1</v>
      </c>
      <c r="H41" s="76" t="s">
        <v>189</v>
      </c>
      <c r="I41" s="76" t="s">
        <v>322</v>
      </c>
      <c r="J41" s="76" t="s">
        <v>375</v>
      </c>
      <c r="K41" s="76" t="s">
        <v>371</v>
      </c>
      <c r="L41" s="76" t="s">
        <v>372</v>
      </c>
      <c r="M41" s="76" t="s">
        <v>190</v>
      </c>
      <c r="N41" s="76" t="s">
        <v>190</v>
      </c>
      <c r="O41" s="76" t="s">
        <v>190</v>
      </c>
      <c r="P41" s="76" t="s">
        <v>190</v>
      </c>
      <c r="Q41" s="76" t="s">
        <v>190</v>
      </c>
      <c r="R41" s="76" t="s">
        <v>190</v>
      </c>
      <c r="S41" s="76" t="s">
        <v>190</v>
      </c>
      <c r="T41" s="76" t="s">
        <v>190</v>
      </c>
      <c r="U41" s="76" t="s">
        <v>190</v>
      </c>
      <c r="V41" s="76" t="s">
        <v>190</v>
      </c>
      <c r="W41" s="76" t="s">
        <v>190</v>
      </c>
      <c r="X41" s="76" t="s">
        <v>190</v>
      </c>
      <c r="Y41" s="76" t="s">
        <v>190</v>
      </c>
      <c r="Z41" s="76" t="s">
        <v>190</v>
      </c>
      <c r="AA41" s="76" t="s">
        <v>190</v>
      </c>
      <c r="AB41" s="76" t="s">
        <v>190</v>
      </c>
      <c r="AC41" s="76" t="s">
        <v>190</v>
      </c>
      <c r="AD41" s="76" t="s">
        <v>190</v>
      </c>
      <c r="AE41" s="76" t="s">
        <v>190</v>
      </c>
      <c r="AF41" s="76" t="s">
        <v>190</v>
      </c>
      <c r="AG41" s="76" t="s">
        <v>190</v>
      </c>
      <c r="AH41" s="76" t="s">
        <v>190</v>
      </c>
      <c r="AI41" s="76" t="s">
        <v>190</v>
      </c>
      <c r="AJ41" s="76" t="s">
        <v>190</v>
      </c>
      <c r="AK41" s="76" t="s">
        <v>190</v>
      </c>
      <c r="AL41" s="76" t="s">
        <v>190</v>
      </c>
      <c r="AM41" s="76" t="s">
        <v>190</v>
      </c>
      <c r="AN41" s="76" t="s">
        <v>190</v>
      </c>
      <c r="AO41" s="76" t="s">
        <v>190</v>
      </c>
      <c r="AP41" s="76" t="s">
        <v>190</v>
      </c>
      <c r="AQ41" s="76" t="s">
        <v>190</v>
      </c>
      <c r="AR41" s="76" t="s">
        <v>190</v>
      </c>
      <c r="AS41" s="76" t="s">
        <v>190</v>
      </c>
      <c r="AT41" s="76" t="s">
        <v>190</v>
      </c>
      <c r="AU41" s="76" t="s">
        <v>190</v>
      </c>
      <c r="AV41" s="76" t="s">
        <v>190</v>
      </c>
      <c r="AW41" s="76" t="s">
        <v>190</v>
      </c>
      <c r="AX41" s="76" t="s">
        <v>190</v>
      </c>
      <c r="AY41" s="76" t="s">
        <v>190</v>
      </c>
      <c r="AZ41" s="76" t="s">
        <v>190</v>
      </c>
      <c r="BA41" s="76" t="s">
        <v>190</v>
      </c>
      <c r="BB41" s="76" t="s">
        <v>190</v>
      </c>
      <c r="BC41" s="76" t="s">
        <v>190</v>
      </c>
      <c r="BD41" s="76" t="s">
        <v>193</v>
      </c>
      <c r="BE41" s="76" t="s">
        <v>193</v>
      </c>
      <c r="BF41" s="76" t="s">
        <v>193</v>
      </c>
      <c r="BG41" s="76" t="s">
        <v>113</v>
      </c>
      <c r="BH41" s="76" t="s">
        <v>190</v>
      </c>
      <c r="BI41" s="76" t="s">
        <v>113</v>
      </c>
      <c r="BJ41" s="76" t="s">
        <v>190</v>
      </c>
      <c r="BK41" s="76" t="s">
        <v>190</v>
      </c>
      <c r="BL41" s="76" t="s">
        <v>190</v>
      </c>
      <c r="BM41" s="76" t="s">
        <v>190</v>
      </c>
      <c r="BN41" s="76" t="s">
        <v>190</v>
      </c>
      <c r="BO41" s="76" t="s">
        <v>190</v>
      </c>
      <c r="BP41" s="76" t="s">
        <v>190</v>
      </c>
      <c r="BQ41" s="76" t="s">
        <v>190</v>
      </c>
      <c r="BR41" s="76" t="s">
        <v>190</v>
      </c>
      <c r="BS41" s="76" t="s">
        <v>190</v>
      </c>
      <c r="BT41" s="76" t="s">
        <v>113</v>
      </c>
      <c r="BU41" s="76" t="s">
        <v>208</v>
      </c>
      <c r="BV41" s="76" t="s">
        <v>112</v>
      </c>
      <c r="BW41" s="76" t="s">
        <v>112</v>
      </c>
      <c r="BX41" s="76" t="s">
        <v>112</v>
      </c>
      <c r="BY41" s="76" t="s">
        <v>112</v>
      </c>
      <c r="BZ41" s="76" t="s">
        <v>112</v>
      </c>
      <c r="CA41" s="76" t="s">
        <v>113</v>
      </c>
      <c r="CB41" s="76" t="s">
        <v>115</v>
      </c>
    </row>
    <row r="42" spans="1:80" x14ac:dyDescent="0.2">
      <c r="A42" s="76" t="s">
        <v>116</v>
      </c>
      <c r="B42" s="76" t="s">
        <v>458</v>
      </c>
      <c r="C42" s="76" t="s">
        <v>506</v>
      </c>
      <c r="D42" s="76">
        <v>643322</v>
      </c>
      <c r="E42" s="76">
        <v>1276988</v>
      </c>
      <c r="F42" s="76">
        <v>100</v>
      </c>
      <c r="G42" s="76" t="b">
        <v>1</v>
      </c>
      <c r="H42" s="76" t="s">
        <v>189</v>
      </c>
      <c r="I42" s="76" t="s">
        <v>403</v>
      </c>
      <c r="J42" s="76" t="s">
        <v>406</v>
      </c>
      <c r="K42" s="76" t="s">
        <v>371</v>
      </c>
      <c r="L42" s="76" t="s">
        <v>372</v>
      </c>
      <c r="M42" s="76" t="s">
        <v>191</v>
      </c>
      <c r="N42" s="76" t="s">
        <v>191</v>
      </c>
      <c r="O42" s="76" t="s">
        <v>190</v>
      </c>
      <c r="P42" s="76" t="s">
        <v>190</v>
      </c>
      <c r="Q42" s="76" t="s">
        <v>190</v>
      </c>
      <c r="R42" s="76" t="s">
        <v>191</v>
      </c>
      <c r="S42" s="76" t="s">
        <v>191</v>
      </c>
      <c r="T42" s="76" t="s">
        <v>191</v>
      </c>
      <c r="U42" s="76" t="s">
        <v>191</v>
      </c>
      <c r="V42" s="76" t="s">
        <v>191</v>
      </c>
      <c r="W42" s="76" t="s">
        <v>191</v>
      </c>
      <c r="X42" s="76" t="s">
        <v>190</v>
      </c>
      <c r="Y42" s="76" t="s">
        <v>191</v>
      </c>
      <c r="Z42" s="76" t="s">
        <v>191</v>
      </c>
      <c r="AA42" s="76" t="s">
        <v>191</v>
      </c>
      <c r="AB42" s="76" t="s">
        <v>191</v>
      </c>
      <c r="AC42" s="76" t="s">
        <v>192</v>
      </c>
      <c r="AD42" s="76" t="s">
        <v>191</v>
      </c>
      <c r="AE42" s="76" t="s">
        <v>191</v>
      </c>
      <c r="AF42" s="76" t="s">
        <v>192</v>
      </c>
      <c r="AG42" s="76" t="s">
        <v>191</v>
      </c>
      <c r="AH42" s="76" t="s">
        <v>191</v>
      </c>
      <c r="AI42" s="76" t="s">
        <v>191</v>
      </c>
      <c r="AJ42" s="76" t="s">
        <v>190</v>
      </c>
      <c r="AK42" s="76" t="s">
        <v>190</v>
      </c>
      <c r="AL42" s="76" t="s">
        <v>190</v>
      </c>
      <c r="AM42" s="76" t="s">
        <v>192</v>
      </c>
      <c r="AN42" s="76" t="s">
        <v>190</v>
      </c>
      <c r="AO42" s="76" t="s">
        <v>191</v>
      </c>
      <c r="AP42" s="76" t="s">
        <v>191</v>
      </c>
      <c r="AQ42" s="76" t="s">
        <v>191</v>
      </c>
      <c r="AR42" s="76" t="s">
        <v>191</v>
      </c>
      <c r="AS42" s="76" t="s">
        <v>191</v>
      </c>
      <c r="AT42" s="76" t="s">
        <v>191</v>
      </c>
      <c r="AU42" s="76" t="s">
        <v>191</v>
      </c>
      <c r="AV42" s="76" t="s">
        <v>190</v>
      </c>
      <c r="AW42" s="76" t="s">
        <v>191</v>
      </c>
      <c r="AX42" s="76" t="s">
        <v>190</v>
      </c>
      <c r="AY42" s="76" t="s">
        <v>191</v>
      </c>
      <c r="AZ42" s="76" t="s">
        <v>191</v>
      </c>
      <c r="BA42" s="76" t="s">
        <v>190</v>
      </c>
      <c r="BB42" s="76" t="s">
        <v>192</v>
      </c>
      <c r="BC42" s="76" t="s">
        <v>192</v>
      </c>
      <c r="BD42" s="76" t="s">
        <v>199</v>
      </c>
      <c r="BE42" s="76" t="s">
        <v>199</v>
      </c>
      <c r="BF42" s="76" t="s">
        <v>201</v>
      </c>
      <c r="BG42" s="76" t="s">
        <v>207</v>
      </c>
      <c r="BH42" s="76" t="s">
        <v>190</v>
      </c>
      <c r="BI42" s="76" t="s">
        <v>205</v>
      </c>
      <c r="BJ42" s="76" t="s">
        <v>194</v>
      </c>
      <c r="BK42" s="76" t="s">
        <v>194</v>
      </c>
      <c r="BL42" s="76" t="s">
        <v>194</v>
      </c>
      <c r="BM42" s="76" t="s">
        <v>194</v>
      </c>
      <c r="BN42" s="76" t="s">
        <v>194</v>
      </c>
      <c r="BO42" s="76" t="s">
        <v>198</v>
      </c>
      <c r="BP42" s="76" t="s">
        <v>194</v>
      </c>
      <c r="BQ42" s="76" t="s">
        <v>194</v>
      </c>
      <c r="BR42" s="76" t="s">
        <v>191</v>
      </c>
      <c r="BS42" s="76" t="s">
        <v>205</v>
      </c>
      <c r="BT42" s="76" t="s">
        <v>205</v>
      </c>
      <c r="BU42" s="76" t="s">
        <v>112</v>
      </c>
      <c r="BV42" s="76" t="s">
        <v>112</v>
      </c>
      <c r="BW42" s="76" t="s">
        <v>112</v>
      </c>
      <c r="BX42" s="76" t="s">
        <v>197</v>
      </c>
      <c r="BY42" s="76" t="s">
        <v>112</v>
      </c>
      <c r="BZ42" s="76" t="s">
        <v>112</v>
      </c>
      <c r="CA42" s="76" t="s">
        <v>113</v>
      </c>
      <c r="CB42" s="76" t="s">
        <v>115</v>
      </c>
    </row>
    <row r="43" spans="1:80" x14ac:dyDescent="0.2">
      <c r="A43" s="76" t="s">
        <v>116</v>
      </c>
      <c r="B43" s="76" t="s">
        <v>459</v>
      </c>
      <c r="C43" s="76" t="s">
        <v>507</v>
      </c>
      <c r="D43" s="76">
        <v>459645</v>
      </c>
      <c r="E43" s="76">
        <v>1274442</v>
      </c>
      <c r="F43" s="76">
        <v>100</v>
      </c>
      <c r="G43" s="76" t="b">
        <v>1</v>
      </c>
      <c r="H43" s="76" t="s">
        <v>189</v>
      </c>
      <c r="I43" s="76" t="s">
        <v>403</v>
      </c>
      <c r="J43" s="76" t="s">
        <v>406</v>
      </c>
      <c r="K43" s="76" t="s">
        <v>371</v>
      </c>
      <c r="L43" s="76" t="s">
        <v>372</v>
      </c>
      <c r="M43" s="76" t="s">
        <v>191</v>
      </c>
      <c r="N43" s="76" t="s">
        <v>190</v>
      </c>
      <c r="O43" s="76" t="s">
        <v>191</v>
      </c>
      <c r="P43" s="76" t="s">
        <v>190</v>
      </c>
      <c r="Q43" s="76" t="s">
        <v>190</v>
      </c>
      <c r="R43" s="76" t="s">
        <v>192</v>
      </c>
      <c r="S43" s="76" t="s">
        <v>191</v>
      </c>
      <c r="T43" s="76" t="s">
        <v>191</v>
      </c>
      <c r="U43" s="76" t="s">
        <v>191</v>
      </c>
      <c r="V43" s="76" t="s">
        <v>192</v>
      </c>
      <c r="W43" s="76" t="s">
        <v>191</v>
      </c>
      <c r="X43" s="76" t="s">
        <v>190</v>
      </c>
      <c r="Y43" s="76" t="s">
        <v>190</v>
      </c>
      <c r="Z43" s="76" t="s">
        <v>190</v>
      </c>
      <c r="AA43" s="76" t="s">
        <v>190</v>
      </c>
      <c r="AB43" s="76" t="s">
        <v>190</v>
      </c>
      <c r="AC43" s="76" t="s">
        <v>192</v>
      </c>
      <c r="AD43" s="76" t="s">
        <v>191</v>
      </c>
      <c r="AE43" s="76" t="s">
        <v>191</v>
      </c>
      <c r="AF43" s="76" t="s">
        <v>191</v>
      </c>
      <c r="AG43" s="76" t="s">
        <v>190</v>
      </c>
      <c r="AH43" s="76" t="s">
        <v>190</v>
      </c>
      <c r="AI43" s="76" t="s">
        <v>191</v>
      </c>
      <c r="AJ43" s="76" t="s">
        <v>190</v>
      </c>
      <c r="AK43" s="76" t="s">
        <v>190</v>
      </c>
      <c r="AL43" s="76" t="s">
        <v>190</v>
      </c>
      <c r="AM43" s="76" t="s">
        <v>190</v>
      </c>
      <c r="AN43" s="76" t="s">
        <v>190</v>
      </c>
      <c r="AO43" s="76" t="s">
        <v>191</v>
      </c>
      <c r="AP43" s="76" t="s">
        <v>191</v>
      </c>
      <c r="AQ43" s="76" t="s">
        <v>191</v>
      </c>
      <c r="AR43" s="76" t="s">
        <v>191</v>
      </c>
      <c r="AS43" s="76" t="s">
        <v>191</v>
      </c>
      <c r="AT43" s="76" t="s">
        <v>191</v>
      </c>
      <c r="AU43" s="76" t="s">
        <v>190</v>
      </c>
      <c r="AV43" s="76" t="s">
        <v>190</v>
      </c>
      <c r="AW43" s="76" t="s">
        <v>190</v>
      </c>
      <c r="AX43" s="76" t="s">
        <v>190</v>
      </c>
      <c r="AY43" s="76" t="s">
        <v>190</v>
      </c>
      <c r="AZ43" s="76" t="s">
        <v>190</v>
      </c>
      <c r="BA43" s="76" t="s">
        <v>190</v>
      </c>
      <c r="BB43" s="76" t="s">
        <v>190</v>
      </c>
      <c r="BC43" s="76" t="s">
        <v>190</v>
      </c>
      <c r="BD43" s="76" t="s">
        <v>193</v>
      </c>
      <c r="BE43" s="76" t="s">
        <v>193</v>
      </c>
      <c r="BF43" s="76" t="s">
        <v>201</v>
      </c>
      <c r="BG43" s="76" t="s">
        <v>113</v>
      </c>
      <c r="BH43" s="76" t="s">
        <v>190</v>
      </c>
      <c r="BI43" s="76" t="s">
        <v>113</v>
      </c>
      <c r="BJ43" s="76" t="s">
        <v>205</v>
      </c>
      <c r="BK43" s="76" t="s">
        <v>205</v>
      </c>
      <c r="BL43" s="76" t="s">
        <v>205</v>
      </c>
      <c r="BM43" s="76" t="s">
        <v>205</v>
      </c>
      <c r="BN43" s="76" t="s">
        <v>198</v>
      </c>
      <c r="BO43" s="76" t="s">
        <v>198</v>
      </c>
      <c r="BP43" s="76" t="s">
        <v>205</v>
      </c>
      <c r="BQ43" s="76" t="s">
        <v>190</v>
      </c>
      <c r="BR43" s="76" t="s">
        <v>205</v>
      </c>
      <c r="BS43" s="76" t="s">
        <v>205</v>
      </c>
      <c r="BT43" s="76" t="s">
        <v>113</v>
      </c>
      <c r="BU43" s="76" t="s">
        <v>112</v>
      </c>
      <c r="BV43" s="76" t="s">
        <v>112</v>
      </c>
      <c r="BW43" s="76" t="s">
        <v>112</v>
      </c>
      <c r="BX43" s="76" t="s">
        <v>197</v>
      </c>
      <c r="BY43" s="76" t="s">
        <v>112</v>
      </c>
      <c r="BZ43" s="76" t="s">
        <v>112</v>
      </c>
      <c r="CA43" s="76" t="s">
        <v>113</v>
      </c>
      <c r="CB43" s="76" t="s">
        <v>115</v>
      </c>
    </row>
    <row r="44" spans="1:80" x14ac:dyDescent="0.2">
      <c r="A44" s="76" t="s">
        <v>116</v>
      </c>
      <c r="B44" s="76" t="s">
        <v>327</v>
      </c>
      <c r="C44" s="76" t="s">
        <v>397</v>
      </c>
      <c r="D44" s="76" t="s">
        <v>328</v>
      </c>
      <c r="E44" s="76">
        <v>1248778</v>
      </c>
      <c r="F44" s="76">
        <v>100</v>
      </c>
      <c r="G44" s="76" t="b">
        <v>1</v>
      </c>
      <c r="H44" s="76" t="s">
        <v>189</v>
      </c>
      <c r="I44" s="76" t="s">
        <v>322</v>
      </c>
      <c r="J44" s="76" t="s">
        <v>375</v>
      </c>
      <c r="K44" s="76" t="s">
        <v>371</v>
      </c>
      <c r="L44" s="76" t="s">
        <v>372</v>
      </c>
      <c r="M44" s="76" t="s">
        <v>190</v>
      </c>
      <c r="N44" s="76" t="s">
        <v>190</v>
      </c>
      <c r="O44" s="76" t="s">
        <v>190</v>
      </c>
      <c r="P44" s="76" t="s">
        <v>190</v>
      </c>
      <c r="Q44" s="76" t="s">
        <v>190</v>
      </c>
      <c r="R44" s="76" t="s">
        <v>191</v>
      </c>
      <c r="S44" s="76" t="s">
        <v>190</v>
      </c>
      <c r="T44" s="76" t="s">
        <v>190</v>
      </c>
      <c r="U44" s="76" t="s">
        <v>190</v>
      </c>
      <c r="V44" s="76" t="s">
        <v>191</v>
      </c>
      <c r="W44" s="76" t="s">
        <v>190</v>
      </c>
      <c r="X44" s="76" t="s">
        <v>190</v>
      </c>
      <c r="Y44" s="76" t="s">
        <v>190</v>
      </c>
      <c r="Z44" s="76" t="s">
        <v>190</v>
      </c>
      <c r="AA44" s="76" t="s">
        <v>190</v>
      </c>
      <c r="AB44" s="76" t="s">
        <v>190</v>
      </c>
      <c r="AC44" s="76" t="s">
        <v>190</v>
      </c>
      <c r="AD44" s="76" t="s">
        <v>190</v>
      </c>
      <c r="AE44" s="76" t="s">
        <v>190</v>
      </c>
      <c r="AF44" s="76" t="s">
        <v>190</v>
      </c>
      <c r="AG44" s="76" t="s">
        <v>190</v>
      </c>
      <c r="AH44" s="76" t="s">
        <v>190</v>
      </c>
      <c r="AI44" s="76" t="s">
        <v>190</v>
      </c>
      <c r="AJ44" s="76" t="s">
        <v>190</v>
      </c>
      <c r="AK44" s="76" t="s">
        <v>190</v>
      </c>
      <c r="AL44" s="76" t="s">
        <v>190</v>
      </c>
      <c r="AM44" s="76" t="s">
        <v>190</v>
      </c>
      <c r="AN44" s="76" t="s">
        <v>190</v>
      </c>
      <c r="AO44" s="76" t="s">
        <v>190</v>
      </c>
      <c r="AP44" s="76" t="s">
        <v>190</v>
      </c>
      <c r="AQ44" s="76" t="s">
        <v>190</v>
      </c>
      <c r="AR44" s="76" t="s">
        <v>190</v>
      </c>
      <c r="AS44" s="76" t="s">
        <v>190</v>
      </c>
      <c r="AT44" s="76" t="s">
        <v>191</v>
      </c>
      <c r="AU44" s="76" t="s">
        <v>190</v>
      </c>
      <c r="AV44" s="76" t="s">
        <v>190</v>
      </c>
      <c r="AW44" s="76" t="s">
        <v>190</v>
      </c>
      <c r="AX44" s="76" t="s">
        <v>190</v>
      </c>
      <c r="AY44" s="76" t="s">
        <v>190</v>
      </c>
      <c r="AZ44" s="76" t="s">
        <v>190</v>
      </c>
      <c r="BA44" s="76" t="s">
        <v>190</v>
      </c>
      <c r="BB44" s="76" t="s">
        <v>190</v>
      </c>
      <c r="BC44" s="76" t="s">
        <v>190</v>
      </c>
      <c r="BD44" s="76" t="s">
        <v>199</v>
      </c>
      <c r="BE44" s="76" t="s">
        <v>193</v>
      </c>
      <c r="BF44" s="76" t="s">
        <v>193</v>
      </c>
      <c r="BG44" s="76" t="s">
        <v>398</v>
      </c>
      <c r="BH44" s="76" t="s">
        <v>190</v>
      </c>
      <c r="BI44" s="76" t="s">
        <v>113</v>
      </c>
      <c r="BJ44" s="76" t="s">
        <v>205</v>
      </c>
      <c r="BK44" s="76" t="s">
        <v>205</v>
      </c>
      <c r="BL44" s="76" t="s">
        <v>205</v>
      </c>
      <c r="BM44" s="76" t="s">
        <v>205</v>
      </c>
      <c r="BN44" s="76" t="s">
        <v>205</v>
      </c>
      <c r="BO44" s="76" t="s">
        <v>205</v>
      </c>
      <c r="BP44" s="76" t="s">
        <v>205</v>
      </c>
      <c r="BQ44" s="76" t="s">
        <v>205</v>
      </c>
      <c r="BR44" s="76" t="s">
        <v>191</v>
      </c>
      <c r="BS44" s="76" t="s">
        <v>205</v>
      </c>
      <c r="BT44" s="76" t="s">
        <v>113</v>
      </c>
      <c r="BU44" s="76" t="s">
        <v>112</v>
      </c>
      <c r="BV44" s="76" t="s">
        <v>112</v>
      </c>
      <c r="BW44" s="76" t="s">
        <v>112</v>
      </c>
      <c r="BX44" s="76" t="s">
        <v>112</v>
      </c>
      <c r="BY44" s="76" t="s">
        <v>112</v>
      </c>
      <c r="BZ44" s="76" t="s">
        <v>209</v>
      </c>
      <c r="CA44" s="76" t="s">
        <v>211</v>
      </c>
      <c r="CB44" s="76" t="s">
        <v>115</v>
      </c>
    </row>
    <row r="45" spans="1:80" x14ac:dyDescent="0.2">
      <c r="A45" s="76" t="s">
        <v>116</v>
      </c>
      <c r="B45" s="76" t="s">
        <v>460</v>
      </c>
      <c r="C45" s="76" t="s">
        <v>508</v>
      </c>
      <c r="D45" s="76">
        <v>641163</v>
      </c>
      <c r="E45" s="76">
        <v>1157869</v>
      </c>
      <c r="F45" s="76">
        <v>100</v>
      </c>
      <c r="G45" s="76" t="b">
        <v>1</v>
      </c>
      <c r="H45" s="76" t="s">
        <v>189</v>
      </c>
      <c r="I45" s="76" t="s">
        <v>403</v>
      </c>
      <c r="J45" s="76" t="s">
        <v>406</v>
      </c>
      <c r="K45" s="76" t="s">
        <v>371</v>
      </c>
      <c r="L45" s="76" t="s">
        <v>372</v>
      </c>
      <c r="M45" s="76" t="s">
        <v>191</v>
      </c>
      <c r="N45" s="76" t="s">
        <v>190</v>
      </c>
      <c r="O45" s="76" t="s">
        <v>192</v>
      </c>
      <c r="P45" s="76" t="s">
        <v>190</v>
      </c>
      <c r="Q45" s="76" t="s">
        <v>191</v>
      </c>
      <c r="R45" s="76" t="s">
        <v>191</v>
      </c>
      <c r="S45" s="76" t="s">
        <v>191</v>
      </c>
      <c r="T45" s="76" t="s">
        <v>190</v>
      </c>
      <c r="U45" s="76" t="s">
        <v>190</v>
      </c>
      <c r="V45" s="76" t="s">
        <v>190</v>
      </c>
      <c r="W45" s="76" t="s">
        <v>191</v>
      </c>
      <c r="X45" s="76" t="s">
        <v>190</v>
      </c>
      <c r="Y45" s="76" t="s">
        <v>190</v>
      </c>
      <c r="Z45" s="76" t="s">
        <v>190</v>
      </c>
      <c r="AA45" s="76" t="s">
        <v>190</v>
      </c>
      <c r="AB45" s="76" t="s">
        <v>191</v>
      </c>
      <c r="AC45" s="76" t="s">
        <v>191</v>
      </c>
      <c r="AD45" s="76" t="s">
        <v>190</v>
      </c>
      <c r="AE45" s="76" t="s">
        <v>191</v>
      </c>
      <c r="AF45" s="76" t="s">
        <v>190</v>
      </c>
      <c r="AG45" s="76" t="s">
        <v>191</v>
      </c>
      <c r="AH45" s="76" t="s">
        <v>190</v>
      </c>
      <c r="AI45" s="76" t="s">
        <v>191</v>
      </c>
      <c r="AJ45" s="76" t="s">
        <v>190</v>
      </c>
      <c r="AK45" s="76" t="s">
        <v>190</v>
      </c>
      <c r="AL45" s="76" t="s">
        <v>190</v>
      </c>
      <c r="AM45" s="76" t="s">
        <v>191</v>
      </c>
      <c r="AN45" s="76" t="s">
        <v>190</v>
      </c>
      <c r="AO45" s="76" t="s">
        <v>191</v>
      </c>
      <c r="AP45" s="76" t="s">
        <v>192</v>
      </c>
      <c r="AQ45" s="76" t="s">
        <v>191</v>
      </c>
      <c r="AR45" s="76" t="s">
        <v>190</v>
      </c>
      <c r="AS45" s="76" t="s">
        <v>191</v>
      </c>
      <c r="AT45" s="76" t="s">
        <v>191</v>
      </c>
      <c r="AU45" s="76" t="s">
        <v>190</v>
      </c>
      <c r="AV45" s="76" t="s">
        <v>191</v>
      </c>
      <c r="AW45" s="76" t="s">
        <v>192</v>
      </c>
      <c r="AX45" s="76" t="s">
        <v>192</v>
      </c>
      <c r="AY45" s="76" t="s">
        <v>192</v>
      </c>
      <c r="AZ45" s="76" t="s">
        <v>191</v>
      </c>
      <c r="BA45" s="76" t="s">
        <v>190</v>
      </c>
      <c r="BB45" s="76" t="s">
        <v>190</v>
      </c>
      <c r="BC45" s="76" t="s">
        <v>202</v>
      </c>
      <c r="BD45" s="76" t="s">
        <v>199</v>
      </c>
      <c r="BE45" s="76" t="s">
        <v>199</v>
      </c>
      <c r="BF45" s="76" t="s">
        <v>201</v>
      </c>
      <c r="BG45" s="76" t="s">
        <v>113</v>
      </c>
      <c r="BH45" s="76" t="s">
        <v>191</v>
      </c>
      <c r="BI45" s="76" t="s">
        <v>509</v>
      </c>
      <c r="BJ45" s="76" t="s">
        <v>205</v>
      </c>
      <c r="BK45" s="76" t="s">
        <v>205</v>
      </c>
      <c r="BL45" s="76" t="s">
        <v>205</v>
      </c>
      <c r="BM45" s="76" t="s">
        <v>205</v>
      </c>
      <c r="BN45" s="76" t="s">
        <v>191</v>
      </c>
      <c r="BO45" s="76" t="s">
        <v>205</v>
      </c>
      <c r="BP45" s="76" t="s">
        <v>205</v>
      </c>
      <c r="BQ45" s="76" t="s">
        <v>205</v>
      </c>
      <c r="BR45" s="76" t="s">
        <v>198</v>
      </c>
      <c r="BS45" s="76" t="s">
        <v>205</v>
      </c>
      <c r="BT45" s="76" t="s">
        <v>113</v>
      </c>
      <c r="BU45" s="76" t="s">
        <v>112</v>
      </c>
      <c r="BV45" s="76" t="s">
        <v>112</v>
      </c>
      <c r="BW45" s="76" t="s">
        <v>112</v>
      </c>
      <c r="BX45" s="76" t="s">
        <v>197</v>
      </c>
      <c r="BY45" s="76" t="s">
        <v>112</v>
      </c>
      <c r="BZ45" s="76" t="s">
        <v>112</v>
      </c>
      <c r="CA45" s="76" t="s">
        <v>113</v>
      </c>
      <c r="CB45" s="76" t="s">
        <v>115</v>
      </c>
    </row>
    <row r="46" spans="1:80" x14ac:dyDescent="0.2">
      <c r="A46" s="76" t="s">
        <v>116</v>
      </c>
      <c r="B46" s="76" t="s">
        <v>335</v>
      </c>
      <c r="C46" s="76" t="s">
        <v>399</v>
      </c>
      <c r="D46" s="76">
        <v>642237</v>
      </c>
      <c r="E46" s="76">
        <v>1219983</v>
      </c>
      <c r="F46" s="76">
        <v>100</v>
      </c>
      <c r="G46" s="76" t="b">
        <v>1</v>
      </c>
      <c r="H46" s="76" t="s">
        <v>189</v>
      </c>
      <c r="I46" s="76" t="s">
        <v>322</v>
      </c>
      <c r="J46" s="76" t="s">
        <v>375</v>
      </c>
      <c r="K46" s="76" t="s">
        <v>371</v>
      </c>
      <c r="L46" s="76" t="s">
        <v>372</v>
      </c>
      <c r="M46" s="76" t="s">
        <v>190</v>
      </c>
      <c r="N46" s="76" t="s">
        <v>190</v>
      </c>
      <c r="O46" s="76" t="s">
        <v>191</v>
      </c>
      <c r="P46" s="76" t="s">
        <v>190</v>
      </c>
      <c r="Q46" s="76" t="s">
        <v>191</v>
      </c>
      <c r="R46" s="76" t="s">
        <v>191</v>
      </c>
      <c r="S46" s="76" t="s">
        <v>190</v>
      </c>
      <c r="T46" s="76" t="s">
        <v>190</v>
      </c>
      <c r="U46" s="76" t="s">
        <v>191</v>
      </c>
      <c r="V46" s="76" t="s">
        <v>191</v>
      </c>
      <c r="W46" s="76" t="s">
        <v>191</v>
      </c>
      <c r="X46" s="76" t="s">
        <v>190</v>
      </c>
      <c r="Y46" s="76" t="s">
        <v>190</v>
      </c>
      <c r="Z46" s="76" t="s">
        <v>190</v>
      </c>
      <c r="AA46" s="76" t="s">
        <v>191</v>
      </c>
      <c r="AB46" s="76" t="s">
        <v>190</v>
      </c>
      <c r="AC46" s="76" t="s">
        <v>190</v>
      </c>
      <c r="AD46" s="76" t="s">
        <v>191</v>
      </c>
      <c r="AE46" s="76" t="s">
        <v>190</v>
      </c>
      <c r="AF46" s="76" t="s">
        <v>191</v>
      </c>
      <c r="AG46" s="76" t="s">
        <v>190</v>
      </c>
      <c r="AH46" s="76" t="s">
        <v>190</v>
      </c>
      <c r="AI46" s="76" t="s">
        <v>190</v>
      </c>
      <c r="AJ46" s="76" t="s">
        <v>190</v>
      </c>
      <c r="AK46" s="76" t="s">
        <v>190</v>
      </c>
      <c r="AL46" s="76" t="s">
        <v>190</v>
      </c>
      <c r="AM46" s="76" t="s">
        <v>191</v>
      </c>
      <c r="AN46" s="76" t="s">
        <v>190</v>
      </c>
      <c r="AO46" s="76" t="s">
        <v>190</v>
      </c>
      <c r="AP46" s="76" t="s">
        <v>190</v>
      </c>
      <c r="AQ46" s="76" t="s">
        <v>190</v>
      </c>
      <c r="AR46" s="76" t="s">
        <v>190</v>
      </c>
      <c r="AS46" s="76" t="s">
        <v>190</v>
      </c>
      <c r="AT46" s="76" t="s">
        <v>190</v>
      </c>
      <c r="AU46" s="76" t="s">
        <v>190</v>
      </c>
      <c r="AV46" s="76" t="s">
        <v>190</v>
      </c>
      <c r="AW46" s="76" t="s">
        <v>190</v>
      </c>
      <c r="AX46" s="76" t="s">
        <v>190</v>
      </c>
      <c r="AY46" s="76" t="s">
        <v>190</v>
      </c>
      <c r="AZ46" s="76" t="s">
        <v>190</v>
      </c>
      <c r="BA46" s="76" t="s">
        <v>190</v>
      </c>
      <c r="BB46" s="76" t="s">
        <v>190</v>
      </c>
      <c r="BC46" s="76" t="s">
        <v>190</v>
      </c>
      <c r="BD46" s="76" t="s">
        <v>193</v>
      </c>
      <c r="BE46" s="76" t="s">
        <v>193</v>
      </c>
      <c r="BF46" s="76" t="s">
        <v>193</v>
      </c>
      <c r="BG46" s="76" t="s">
        <v>400</v>
      </c>
      <c r="BH46" s="76" t="s">
        <v>190</v>
      </c>
      <c r="BI46" s="76" t="s">
        <v>401</v>
      </c>
      <c r="BJ46" s="76" t="s">
        <v>205</v>
      </c>
      <c r="BK46" s="76" t="s">
        <v>205</v>
      </c>
      <c r="BL46" s="76" t="s">
        <v>190</v>
      </c>
      <c r="BM46" s="76" t="s">
        <v>198</v>
      </c>
      <c r="BN46" s="76" t="s">
        <v>190</v>
      </c>
      <c r="BO46" s="76" t="s">
        <v>190</v>
      </c>
      <c r="BP46" s="76" t="s">
        <v>191</v>
      </c>
      <c r="BQ46" s="76" t="s">
        <v>190</v>
      </c>
      <c r="BR46" s="76" t="s">
        <v>190</v>
      </c>
      <c r="BS46" s="76" t="s">
        <v>190</v>
      </c>
      <c r="BT46" s="76" t="s">
        <v>402</v>
      </c>
      <c r="BU46" s="76" t="s">
        <v>112</v>
      </c>
      <c r="BV46" s="76" t="s">
        <v>112</v>
      </c>
      <c r="BW46" s="76" t="s">
        <v>112</v>
      </c>
      <c r="BX46" s="76" t="s">
        <v>197</v>
      </c>
      <c r="BY46" s="76" t="s">
        <v>112</v>
      </c>
      <c r="BZ46" s="76" t="s">
        <v>112</v>
      </c>
      <c r="CA46" s="76" t="s">
        <v>113</v>
      </c>
      <c r="CB46" s="76" t="s">
        <v>115</v>
      </c>
    </row>
  </sheetData>
  <autoFilter ref="A1:BW46" xr:uid="{C71C3430-FBBB-4800-A0C3-F6E8E4AFCE7F}"/>
  <conditionalFormatting sqref="B1">
    <cfRule type="duplicateValues" dxfId="4" priority="20"/>
  </conditionalFormatting>
  <conditionalFormatting sqref="D1:D1048576">
    <cfRule type="duplicateValues" dxfId="3" priority="3"/>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12C9C-02E2-414C-B077-2F1BD27CE56D}">
  <dimension ref="A1:AU46"/>
  <sheetViews>
    <sheetView topLeftCell="P1" zoomScale="120" zoomScaleNormal="120" workbookViewId="0">
      <pane ySplit="1" topLeftCell="A2" activePane="bottomLeft" state="frozen"/>
      <selection pane="bottomLeft" activeCell="AL34" sqref="A34:XFD34"/>
    </sheetView>
  </sheetViews>
  <sheetFormatPr baseColWidth="10" defaultColWidth="8.83203125" defaultRowHeight="15" x14ac:dyDescent="0.2"/>
  <cols>
    <col min="1" max="1" width="21.83203125" style="76" bestFit="1" customWidth="1"/>
    <col min="2" max="2" width="19.6640625" style="76" bestFit="1" customWidth="1"/>
    <col min="3" max="3" width="18" style="76" bestFit="1" customWidth="1"/>
    <col min="4" max="4" width="36" style="76" customWidth="1"/>
    <col min="5" max="5" width="23.83203125" style="76" bestFit="1" customWidth="1"/>
    <col min="6" max="6" width="11" style="76" bestFit="1" customWidth="1"/>
    <col min="7" max="8" width="8.83203125" style="76"/>
    <col min="9" max="9" width="10.5" style="76" bestFit="1" customWidth="1"/>
    <col min="10" max="10" width="13.33203125" style="76" bestFit="1" customWidth="1"/>
    <col min="11" max="11" width="18" style="86" bestFit="1" customWidth="1"/>
    <col min="12" max="45" width="50.6640625" style="76" customWidth="1"/>
    <col min="46" max="46" width="42" style="76" customWidth="1"/>
    <col min="47" max="47" width="255.6640625" style="76" bestFit="1" customWidth="1"/>
    <col min="48" max="16384" width="8.83203125" style="76"/>
  </cols>
  <sheetData>
    <row r="1" spans="1:47" s="1" customFormat="1" ht="50" customHeight="1" x14ac:dyDescent="0.2">
      <c r="A1" s="82" t="s">
        <v>117</v>
      </c>
      <c r="B1" s="82" t="s">
        <v>216</v>
      </c>
      <c r="C1" s="82" t="s">
        <v>217</v>
      </c>
      <c r="D1" s="82" t="s">
        <v>118</v>
      </c>
      <c r="E1" s="82" t="s">
        <v>99</v>
      </c>
      <c r="F1" s="82" t="s">
        <v>100</v>
      </c>
      <c r="G1" s="88" t="s">
        <v>346</v>
      </c>
      <c r="H1" s="88" t="s">
        <v>119</v>
      </c>
      <c r="I1" s="82" t="s">
        <v>120</v>
      </c>
      <c r="J1" s="82" t="s">
        <v>121</v>
      </c>
      <c r="K1" s="82" t="s">
        <v>101</v>
      </c>
      <c r="L1" s="82" t="s">
        <v>218</v>
      </c>
      <c r="M1" s="82" t="s">
        <v>219</v>
      </c>
      <c r="N1" s="82" t="s">
        <v>220</v>
      </c>
      <c r="O1" s="82" t="s">
        <v>221</v>
      </c>
      <c r="P1" s="82" t="s">
        <v>222</v>
      </c>
      <c r="Q1" s="82" t="s">
        <v>127</v>
      </c>
      <c r="R1" s="82" t="s">
        <v>128</v>
      </c>
      <c r="S1" s="82" t="s">
        <v>129</v>
      </c>
      <c r="T1" s="82" t="s">
        <v>130</v>
      </c>
      <c r="U1" s="82" t="s">
        <v>131</v>
      </c>
      <c r="V1" s="82" t="s">
        <v>132</v>
      </c>
      <c r="W1" s="82" t="s">
        <v>223</v>
      </c>
      <c r="X1" s="82" t="s">
        <v>224</v>
      </c>
      <c r="Y1" s="82" t="s">
        <v>225</v>
      </c>
      <c r="Z1" s="82" t="s">
        <v>226</v>
      </c>
      <c r="AA1" s="82" t="s">
        <v>227</v>
      </c>
      <c r="AB1" s="82" t="s">
        <v>228</v>
      </c>
      <c r="AC1" s="82" t="s">
        <v>229</v>
      </c>
      <c r="AD1" s="82" t="s">
        <v>230</v>
      </c>
      <c r="AE1" s="82" t="s">
        <v>231</v>
      </c>
      <c r="AF1" s="82" t="s">
        <v>232</v>
      </c>
      <c r="AG1" s="82" t="s">
        <v>233</v>
      </c>
      <c r="AH1" s="82" t="s">
        <v>234</v>
      </c>
      <c r="AI1" s="82" t="s">
        <v>235</v>
      </c>
      <c r="AJ1" s="82" t="s">
        <v>236</v>
      </c>
      <c r="AK1" s="82" t="s">
        <v>237</v>
      </c>
      <c r="AL1" s="82" t="s">
        <v>238</v>
      </c>
      <c r="AM1" s="82" t="s">
        <v>239</v>
      </c>
      <c r="AN1" s="82" t="s">
        <v>240</v>
      </c>
      <c r="AO1" s="82" t="s">
        <v>241</v>
      </c>
      <c r="AP1" s="82" t="s">
        <v>242</v>
      </c>
      <c r="AQ1" s="82" t="s">
        <v>243</v>
      </c>
      <c r="AR1" s="82" t="s">
        <v>244</v>
      </c>
      <c r="AS1" s="82" t="s">
        <v>245</v>
      </c>
      <c r="AT1" s="82" t="s">
        <v>75</v>
      </c>
      <c r="AU1" s="82" t="s">
        <v>246</v>
      </c>
    </row>
    <row r="2" spans="1:47" x14ac:dyDescent="0.2">
      <c r="A2" s="76" t="s">
        <v>116</v>
      </c>
      <c r="B2" s="76" t="s">
        <v>252</v>
      </c>
      <c r="C2" s="76" t="s">
        <v>336</v>
      </c>
      <c r="D2" s="76" t="s">
        <v>337</v>
      </c>
      <c r="E2" s="76" t="s">
        <v>338</v>
      </c>
      <c r="F2" s="76">
        <v>634768</v>
      </c>
      <c r="G2" s="76">
        <v>1244875</v>
      </c>
      <c r="H2" s="76">
        <v>100</v>
      </c>
      <c r="I2" s="76" t="b">
        <v>1</v>
      </c>
      <c r="J2" s="76" t="s">
        <v>248</v>
      </c>
      <c r="K2" s="76" t="s">
        <v>322</v>
      </c>
      <c r="L2" s="76" t="s">
        <v>191</v>
      </c>
      <c r="M2" s="76" t="s">
        <v>191</v>
      </c>
      <c r="N2" s="76" t="s">
        <v>191</v>
      </c>
      <c r="O2" s="76" t="s">
        <v>190</v>
      </c>
      <c r="P2" s="76" t="s">
        <v>190</v>
      </c>
      <c r="Q2" s="76" t="s">
        <v>191</v>
      </c>
      <c r="R2" s="76" t="s">
        <v>190</v>
      </c>
      <c r="S2" s="76" t="s">
        <v>191</v>
      </c>
      <c r="T2" s="76" t="s">
        <v>190</v>
      </c>
      <c r="U2" s="76" t="s">
        <v>191</v>
      </c>
      <c r="V2" s="76" t="s">
        <v>190</v>
      </c>
      <c r="W2" s="76" t="s">
        <v>190</v>
      </c>
      <c r="X2" s="76" t="s">
        <v>190</v>
      </c>
      <c r="Y2" s="76" t="s">
        <v>190</v>
      </c>
      <c r="Z2" s="76" t="s">
        <v>190</v>
      </c>
      <c r="AA2" s="76" t="s">
        <v>190</v>
      </c>
      <c r="AB2" s="76" t="s">
        <v>191</v>
      </c>
      <c r="AC2" s="76" t="s">
        <v>190</v>
      </c>
      <c r="AD2" s="76" t="s">
        <v>191</v>
      </c>
      <c r="AE2" s="76" t="s">
        <v>191</v>
      </c>
      <c r="AF2" s="76" t="s">
        <v>191</v>
      </c>
      <c r="AG2" s="76" t="s">
        <v>191</v>
      </c>
      <c r="AH2" s="76" t="s">
        <v>191</v>
      </c>
      <c r="AI2" s="76" t="s">
        <v>190</v>
      </c>
      <c r="AJ2" s="76" t="s">
        <v>190</v>
      </c>
      <c r="AK2" s="76" t="s">
        <v>190</v>
      </c>
      <c r="AL2" s="76" t="s">
        <v>190</v>
      </c>
      <c r="AM2" s="76" t="s">
        <v>190</v>
      </c>
      <c r="AN2" s="76" t="s">
        <v>190</v>
      </c>
      <c r="AO2" s="76" t="s">
        <v>190</v>
      </c>
      <c r="AP2" s="76" t="s">
        <v>190</v>
      </c>
      <c r="AQ2" s="76" t="s">
        <v>190</v>
      </c>
      <c r="AR2" s="76" t="s">
        <v>190</v>
      </c>
      <c r="AS2" s="76" t="s">
        <v>190</v>
      </c>
      <c r="AT2" s="76" t="s">
        <v>190</v>
      </c>
      <c r="AU2" s="76" t="s">
        <v>113</v>
      </c>
    </row>
    <row r="3" spans="1:47" x14ac:dyDescent="0.2">
      <c r="A3" s="76" t="s">
        <v>116</v>
      </c>
      <c r="B3" s="76" t="s">
        <v>304</v>
      </c>
      <c r="C3" s="76" t="s">
        <v>314</v>
      </c>
      <c r="D3" s="76" t="s">
        <v>405</v>
      </c>
      <c r="E3" s="76" t="s">
        <v>429</v>
      </c>
      <c r="F3" s="76">
        <v>640467</v>
      </c>
      <c r="G3" s="76">
        <v>1273149</v>
      </c>
      <c r="H3" s="76">
        <v>100</v>
      </c>
      <c r="I3" s="76" t="b">
        <v>1</v>
      </c>
      <c r="J3" s="76" t="s">
        <v>248</v>
      </c>
      <c r="K3" s="76" t="s">
        <v>403</v>
      </c>
      <c r="L3" s="76" t="s">
        <v>190</v>
      </c>
      <c r="M3" s="76" t="s">
        <v>190</v>
      </c>
      <c r="N3" s="76" t="s">
        <v>191</v>
      </c>
      <c r="O3" s="76" t="s">
        <v>190</v>
      </c>
      <c r="P3" s="76" t="s">
        <v>190</v>
      </c>
      <c r="Q3" s="76" t="s">
        <v>191</v>
      </c>
      <c r="R3" s="76" t="s">
        <v>191</v>
      </c>
      <c r="S3" s="76" t="s">
        <v>191</v>
      </c>
      <c r="T3" s="76" t="s">
        <v>191</v>
      </c>
      <c r="U3" s="76" t="s">
        <v>191</v>
      </c>
      <c r="V3" s="76" t="s">
        <v>190</v>
      </c>
      <c r="W3" s="76" t="s">
        <v>190</v>
      </c>
      <c r="X3" s="76" t="s">
        <v>190</v>
      </c>
      <c r="Y3" s="76" t="s">
        <v>190</v>
      </c>
      <c r="Z3" s="76" t="s">
        <v>191</v>
      </c>
      <c r="AA3" s="76" t="s">
        <v>191</v>
      </c>
      <c r="AB3" s="76" t="s">
        <v>191</v>
      </c>
      <c r="AC3" s="76" t="s">
        <v>191</v>
      </c>
      <c r="AD3" s="76" t="s">
        <v>191</v>
      </c>
      <c r="AE3" s="76" t="s">
        <v>192</v>
      </c>
      <c r="AF3" s="76" t="s">
        <v>191</v>
      </c>
      <c r="AG3" s="76" t="s">
        <v>191</v>
      </c>
      <c r="AH3" s="76" t="s">
        <v>191</v>
      </c>
      <c r="AI3" s="76" t="s">
        <v>190</v>
      </c>
      <c r="AJ3" s="76" t="s">
        <v>190</v>
      </c>
      <c r="AK3" s="76" t="s">
        <v>190</v>
      </c>
      <c r="AL3" s="76" t="s">
        <v>190</v>
      </c>
      <c r="AM3" s="76" t="s">
        <v>190</v>
      </c>
      <c r="AN3" s="76" t="s">
        <v>191</v>
      </c>
      <c r="AO3" s="76" t="s">
        <v>191</v>
      </c>
      <c r="AP3" s="76" t="s">
        <v>191</v>
      </c>
      <c r="AQ3" s="76" t="s">
        <v>191</v>
      </c>
      <c r="AR3" s="76" t="s">
        <v>191</v>
      </c>
      <c r="AS3" s="76" t="s">
        <v>191</v>
      </c>
      <c r="AT3" s="76" t="s">
        <v>191</v>
      </c>
      <c r="AU3" s="76" t="s">
        <v>113</v>
      </c>
    </row>
    <row r="4" spans="1:47" x14ac:dyDescent="0.2">
      <c r="A4" s="76" t="s">
        <v>116</v>
      </c>
      <c r="B4" s="76" t="s">
        <v>264</v>
      </c>
      <c r="C4" s="76" t="s">
        <v>407</v>
      </c>
      <c r="D4" s="76" t="s">
        <v>408</v>
      </c>
      <c r="E4" s="76" t="s">
        <v>430</v>
      </c>
      <c r="F4" s="76">
        <v>636418</v>
      </c>
      <c r="G4" s="76">
        <v>1272285</v>
      </c>
      <c r="H4" s="76">
        <v>100</v>
      </c>
      <c r="I4" s="76" t="b">
        <v>1</v>
      </c>
      <c r="J4" s="76" t="s">
        <v>248</v>
      </c>
      <c r="K4" s="76" t="s">
        <v>403</v>
      </c>
      <c r="L4" s="76" t="s">
        <v>192</v>
      </c>
      <c r="M4" s="76" t="s">
        <v>191</v>
      </c>
      <c r="N4" s="76" t="s">
        <v>191</v>
      </c>
      <c r="O4" s="76" t="s">
        <v>191</v>
      </c>
      <c r="P4" s="76" t="s">
        <v>191</v>
      </c>
      <c r="Q4" s="76" t="s">
        <v>192</v>
      </c>
      <c r="R4" s="76" t="s">
        <v>191</v>
      </c>
      <c r="S4" s="76" t="s">
        <v>191</v>
      </c>
      <c r="T4" s="76" t="s">
        <v>192</v>
      </c>
      <c r="U4" s="76" t="s">
        <v>191</v>
      </c>
      <c r="V4" s="76" t="s">
        <v>191</v>
      </c>
      <c r="W4" s="76" t="s">
        <v>190</v>
      </c>
      <c r="X4" s="76" t="s">
        <v>191</v>
      </c>
      <c r="Y4" s="76" t="s">
        <v>190</v>
      </c>
      <c r="Z4" s="76" t="s">
        <v>191</v>
      </c>
      <c r="AA4" s="76" t="s">
        <v>191</v>
      </c>
      <c r="AB4" s="76" t="s">
        <v>191</v>
      </c>
      <c r="AC4" s="76" t="s">
        <v>191</v>
      </c>
      <c r="AD4" s="76" t="s">
        <v>191</v>
      </c>
      <c r="AE4" s="76" t="s">
        <v>191</v>
      </c>
      <c r="AF4" s="76" t="s">
        <v>191</v>
      </c>
      <c r="AG4" s="76" t="s">
        <v>192</v>
      </c>
      <c r="AH4" s="76" t="s">
        <v>191</v>
      </c>
      <c r="AI4" s="76" t="s">
        <v>191</v>
      </c>
      <c r="AJ4" s="76" t="s">
        <v>192</v>
      </c>
      <c r="AK4" s="76" t="s">
        <v>191</v>
      </c>
      <c r="AL4" s="76" t="s">
        <v>191</v>
      </c>
      <c r="AM4" s="76" t="s">
        <v>191</v>
      </c>
      <c r="AN4" s="76" t="s">
        <v>191</v>
      </c>
      <c r="AO4" s="76" t="s">
        <v>191</v>
      </c>
      <c r="AP4" s="76" t="s">
        <v>191</v>
      </c>
      <c r="AQ4" s="76" t="s">
        <v>191</v>
      </c>
      <c r="AR4" s="76" t="s">
        <v>191</v>
      </c>
      <c r="AS4" s="76" t="s">
        <v>191</v>
      </c>
      <c r="AT4" s="76" t="s">
        <v>191</v>
      </c>
      <c r="AU4" s="76" t="s">
        <v>113</v>
      </c>
    </row>
    <row r="5" spans="1:47" x14ac:dyDescent="0.2">
      <c r="A5" s="76" t="s">
        <v>116</v>
      </c>
      <c r="B5" s="76" t="s">
        <v>279</v>
      </c>
      <c r="C5" s="76" t="s">
        <v>323</v>
      </c>
      <c r="D5" s="76" t="s">
        <v>280</v>
      </c>
      <c r="E5" s="76" t="s">
        <v>431</v>
      </c>
      <c r="F5" s="76">
        <v>642361</v>
      </c>
      <c r="G5" s="76">
        <v>1272031</v>
      </c>
      <c r="H5" s="76">
        <v>100</v>
      </c>
      <c r="I5" s="76" t="b">
        <v>1</v>
      </c>
      <c r="J5" s="76" t="s">
        <v>248</v>
      </c>
      <c r="K5" s="76" t="s">
        <v>403</v>
      </c>
      <c r="L5" s="76" t="s">
        <v>190</v>
      </c>
      <c r="M5" s="76" t="s">
        <v>190</v>
      </c>
      <c r="N5" s="76" t="s">
        <v>190</v>
      </c>
      <c r="O5" s="76" t="s">
        <v>190</v>
      </c>
      <c r="P5" s="76" t="s">
        <v>190</v>
      </c>
      <c r="Q5" s="76" t="s">
        <v>190</v>
      </c>
      <c r="R5" s="76" t="s">
        <v>190</v>
      </c>
      <c r="S5" s="76" t="s">
        <v>190</v>
      </c>
      <c r="T5" s="76" t="s">
        <v>190</v>
      </c>
      <c r="U5" s="76" t="s">
        <v>190</v>
      </c>
      <c r="V5" s="76" t="s">
        <v>190</v>
      </c>
      <c r="W5" s="76" t="s">
        <v>190</v>
      </c>
      <c r="X5" s="76" t="s">
        <v>190</v>
      </c>
      <c r="Y5" s="76" t="s">
        <v>190</v>
      </c>
      <c r="Z5" s="76" t="s">
        <v>190</v>
      </c>
      <c r="AA5" s="76" t="s">
        <v>190</v>
      </c>
      <c r="AB5" s="76" t="s">
        <v>190</v>
      </c>
      <c r="AC5" s="76" t="s">
        <v>190</v>
      </c>
      <c r="AD5" s="76" t="s">
        <v>190</v>
      </c>
      <c r="AE5" s="76" t="s">
        <v>190</v>
      </c>
      <c r="AF5" s="76" t="s">
        <v>190</v>
      </c>
      <c r="AG5" s="76" t="s">
        <v>190</v>
      </c>
      <c r="AH5" s="76" t="s">
        <v>190</v>
      </c>
      <c r="AI5" s="76" t="s">
        <v>190</v>
      </c>
      <c r="AJ5" s="76" t="s">
        <v>190</v>
      </c>
      <c r="AK5" s="76" t="s">
        <v>190</v>
      </c>
      <c r="AL5" s="76" t="s">
        <v>190</v>
      </c>
      <c r="AM5" s="76" t="s">
        <v>190</v>
      </c>
      <c r="AN5" s="76" t="s">
        <v>190</v>
      </c>
      <c r="AO5" s="76" t="s">
        <v>190</v>
      </c>
      <c r="AP5" s="76" t="s">
        <v>190</v>
      </c>
      <c r="AQ5" s="76" t="s">
        <v>190</v>
      </c>
      <c r="AR5" s="76" t="s">
        <v>190</v>
      </c>
      <c r="AS5" s="76" t="s">
        <v>190</v>
      </c>
      <c r="AT5" s="76" t="s">
        <v>190</v>
      </c>
      <c r="AU5" s="76" t="s">
        <v>113</v>
      </c>
    </row>
    <row r="6" spans="1:47" x14ac:dyDescent="0.2">
      <c r="A6" s="76" t="s">
        <v>116</v>
      </c>
      <c r="B6" s="76" t="s">
        <v>304</v>
      </c>
      <c r="C6" s="76" t="s">
        <v>314</v>
      </c>
      <c r="D6" s="76" t="s">
        <v>405</v>
      </c>
      <c r="E6" s="76" t="s">
        <v>432</v>
      </c>
      <c r="F6" s="76">
        <v>642411</v>
      </c>
      <c r="G6" s="76">
        <v>1243391</v>
      </c>
      <c r="H6" s="76">
        <v>100</v>
      </c>
      <c r="I6" s="76" t="b">
        <v>1</v>
      </c>
      <c r="J6" s="76" t="s">
        <v>248</v>
      </c>
      <c r="K6" s="76" t="s">
        <v>403</v>
      </c>
      <c r="L6" s="76" t="s">
        <v>191</v>
      </c>
      <c r="M6" s="76" t="s">
        <v>191</v>
      </c>
      <c r="N6" s="76" t="s">
        <v>191</v>
      </c>
      <c r="O6" s="76" t="s">
        <v>190</v>
      </c>
      <c r="P6" s="76" t="s">
        <v>191</v>
      </c>
      <c r="Q6" s="76" t="s">
        <v>192</v>
      </c>
      <c r="R6" s="76" t="s">
        <v>192</v>
      </c>
      <c r="S6" s="76" t="s">
        <v>191</v>
      </c>
      <c r="T6" s="76" t="s">
        <v>191</v>
      </c>
      <c r="U6" s="76" t="s">
        <v>190</v>
      </c>
      <c r="V6" s="76" t="s">
        <v>191</v>
      </c>
      <c r="W6" s="76" t="s">
        <v>191</v>
      </c>
      <c r="X6" s="76" t="s">
        <v>191</v>
      </c>
      <c r="Y6" s="76" t="s">
        <v>190</v>
      </c>
      <c r="Z6" s="76" t="s">
        <v>191</v>
      </c>
      <c r="AA6" s="76" t="s">
        <v>191</v>
      </c>
      <c r="AB6" s="76" t="s">
        <v>190</v>
      </c>
      <c r="AC6" s="76" t="s">
        <v>191</v>
      </c>
      <c r="AD6" s="76" t="s">
        <v>191</v>
      </c>
      <c r="AE6" s="76" t="s">
        <v>192</v>
      </c>
      <c r="AF6" s="76" t="s">
        <v>192</v>
      </c>
      <c r="AG6" s="76" t="s">
        <v>191</v>
      </c>
      <c r="AH6" s="76" t="s">
        <v>191</v>
      </c>
      <c r="AI6" s="76" t="s">
        <v>191</v>
      </c>
      <c r="AJ6" s="76" t="s">
        <v>191</v>
      </c>
      <c r="AK6" s="76" t="s">
        <v>190</v>
      </c>
      <c r="AL6" s="76" t="s">
        <v>190</v>
      </c>
      <c r="AM6" s="76" t="s">
        <v>190</v>
      </c>
      <c r="AN6" s="76" t="s">
        <v>190</v>
      </c>
      <c r="AO6" s="76" t="s">
        <v>191</v>
      </c>
      <c r="AP6" s="76" t="s">
        <v>190</v>
      </c>
      <c r="AQ6" s="76" t="s">
        <v>190</v>
      </c>
      <c r="AR6" s="76" t="s">
        <v>191</v>
      </c>
      <c r="AS6" s="76" t="s">
        <v>191</v>
      </c>
      <c r="AT6" s="76" t="s">
        <v>191</v>
      </c>
      <c r="AU6" s="76" t="s">
        <v>113</v>
      </c>
    </row>
    <row r="7" spans="1:47" x14ac:dyDescent="0.2">
      <c r="A7" s="76" t="s">
        <v>116</v>
      </c>
      <c r="B7" s="76" t="s">
        <v>258</v>
      </c>
      <c r="C7" s="76" t="s">
        <v>410</v>
      </c>
      <c r="D7" s="76" t="s">
        <v>411</v>
      </c>
      <c r="E7" s="76" t="s">
        <v>433</v>
      </c>
      <c r="F7" s="76">
        <v>636306</v>
      </c>
      <c r="G7" s="76">
        <v>1275546</v>
      </c>
      <c r="H7" s="76">
        <v>100</v>
      </c>
      <c r="I7" s="76" t="b">
        <v>1</v>
      </c>
      <c r="J7" s="76" t="s">
        <v>248</v>
      </c>
      <c r="K7" s="76" t="s">
        <v>403</v>
      </c>
      <c r="L7" s="76" t="s">
        <v>190</v>
      </c>
      <c r="M7" s="76" t="s">
        <v>190</v>
      </c>
      <c r="N7" s="76" t="s">
        <v>191</v>
      </c>
      <c r="O7" s="76" t="s">
        <v>190</v>
      </c>
      <c r="P7" s="76" t="s">
        <v>190</v>
      </c>
      <c r="Q7" s="76" t="s">
        <v>190</v>
      </c>
      <c r="R7" s="76" t="s">
        <v>191</v>
      </c>
      <c r="S7" s="76" t="s">
        <v>190</v>
      </c>
      <c r="T7" s="76" t="s">
        <v>190</v>
      </c>
      <c r="U7" s="76" t="s">
        <v>191</v>
      </c>
      <c r="V7" s="76" t="s">
        <v>190</v>
      </c>
      <c r="W7" s="76" t="s">
        <v>190</v>
      </c>
      <c r="X7" s="76" t="s">
        <v>191</v>
      </c>
      <c r="Y7" s="76" t="s">
        <v>190</v>
      </c>
      <c r="Z7" s="76" t="s">
        <v>190</v>
      </c>
      <c r="AA7" s="76" t="s">
        <v>191</v>
      </c>
      <c r="AB7" s="76" t="s">
        <v>190</v>
      </c>
      <c r="AC7" s="76" t="s">
        <v>191</v>
      </c>
      <c r="AD7" s="76" t="s">
        <v>190</v>
      </c>
      <c r="AE7" s="76" t="s">
        <v>191</v>
      </c>
      <c r="AF7" s="76" t="s">
        <v>191</v>
      </c>
      <c r="AG7" s="76" t="s">
        <v>191</v>
      </c>
      <c r="AH7" s="76" t="s">
        <v>191</v>
      </c>
      <c r="AI7" s="76" t="s">
        <v>190</v>
      </c>
      <c r="AJ7" s="76" t="s">
        <v>190</v>
      </c>
      <c r="AK7" s="76" t="s">
        <v>190</v>
      </c>
      <c r="AL7" s="76" t="s">
        <v>190</v>
      </c>
      <c r="AM7" s="76" t="s">
        <v>190</v>
      </c>
      <c r="AN7" s="76" t="s">
        <v>190</v>
      </c>
      <c r="AO7" s="76" t="s">
        <v>190</v>
      </c>
      <c r="AP7" s="76" t="s">
        <v>190</v>
      </c>
      <c r="AQ7" s="76" t="s">
        <v>190</v>
      </c>
      <c r="AR7" s="76" t="s">
        <v>190</v>
      </c>
      <c r="AS7" s="76" t="s">
        <v>190</v>
      </c>
      <c r="AT7" s="76" t="s">
        <v>191</v>
      </c>
      <c r="AU7" s="76" t="s">
        <v>113</v>
      </c>
    </row>
    <row r="8" spans="1:47" x14ac:dyDescent="0.2">
      <c r="A8" s="76" t="s">
        <v>116</v>
      </c>
      <c r="B8" s="76" t="s">
        <v>271</v>
      </c>
      <c r="C8" s="76" t="s">
        <v>412</v>
      </c>
      <c r="D8" s="76" t="s">
        <v>413</v>
      </c>
      <c r="E8" s="76" t="s">
        <v>434</v>
      </c>
      <c r="F8" s="76">
        <v>642132</v>
      </c>
      <c r="G8" s="76">
        <v>1221808</v>
      </c>
      <c r="H8" s="76">
        <v>100</v>
      </c>
      <c r="I8" s="76" t="b">
        <v>1</v>
      </c>
      <c r="J8" s="76" t="s">
        <v>248</v>
      </c>
      <c r="K8" s="76" t="s">
        <v>403</v>
      </c>
      <c r="L8" s="76" t="s">
        <v>191</v>
      </c>
      <c r="M8" s="76" t="s">
        <v>190</v>
      </c>
      <c r="N8" s="76" t="s">
        <v>191</v>
      </c>
      <c r="O8" s="76" t="s">
        <v>190</v>
      </c>
      <c r="P8" s="76" t="s">
        <v>190</v>
      </c>
      <c r="Q8" s="76" t="s">
        <v>191</v>
      </c>
      <c r="R8" s="76" t="s">
        <v>190</v>
      </c>
      <c r="S8" s="76" t="s">
        <v>190</v>
      </c>
      <c r="T8" s="76" t="s">
        <v>191</v>
      </c>
      <c r="U8" s="76" t="s">
        <v>190</v>
      </c>
      <c r="V8" s="76" t="s">
        <v>190</v>
      </c>
      <c r="W8" s="76" t="s">
        <v>190</v>
      </c>
      <c r="X8" s="76" t="s">
        <v>190</v>
      </c>
      <c r="Y8" s="76" t="s">
        <v>190</v>
      </c>
      <c r="Z8" s="76" t="s">
        <v>190</v>
      </c>
      <c r="AA8" s="76" t="s">
        <v>190</v>
      </c>
      <c r="AB8" s="76" t="s">
        <v>461</v>
      </c>
      <c r="AC8" s="76" t="s">
        <v>190</v>
      </c>
      <c r="AD8" s="76" t="s">
        <v>190</v>
      </c>
      <c r="AE8" s="76" t="s">
        <v>190</v>
      </c>
      <c r="AF8" s="76" t="s">
        <v>190</v>
      </c>
      <c r="AG8" s="76" t="s">
        <v>190</v>
      </c>
      <c r="AH8" s="76" t="s">
        <v>190</v>
      </c>
      <c r="AI8" s="76" t="s">
        <v>190</v>
      </c>
      <c r="AJ8" s="76" t="s">
        <v>190</v>
      </c>
      <c r="AK8" s="76" t="s">
        <v>190</v>
      </c>
      <c r="AL8" s="76" t="s">
        <v>190</v>
      </c>
      <c r="AM8" s="76" t="s">
        <v>190</v>
      </c>
      <c r="AN8" s="76" t="s">
        <v>190</v>
      </c>
      <c r="AO8" s="76" t="s">
        <v>190</v>
      </c>
      <c r="AP8" s="76" t="s">
        <v>190</v>
      </c>
      <c r="AQ8" s="76" t="s">
        <v>190</v>
      </c>
      <c r="AR8" s="76" t="s">
        <v>190</v>
      </c>
      <c r="AS8" s="76" t="s">
        <v>190</v>
      </c>
      <c r="AT8" s="76" t="s">
        <v>190</v>
      </c>
      <c r="AU8" s="76" t="s">
        <v>113</v>
      </c>
    </row>
    <row r="9" spans="1:47" x14ac:dyDescent="0.2">
      <c r="A9" s="76" t="s">
        <v>116</v>
      </c>
      <c r="B9" s="76" t="s">
        <v>308</v>
      </c>
      <c r="C9" s="76" t="s">
        <v>329</v>
      </c>
      <c r="D9" s="76" t="s">
        <v>330</v>
      </c>
      <c r="E9" s="76" t="s">
        <v>331</v>
      </c>
      <c r="F9" s="76">
        <v>635277</v>
      </c>
      <c r="G9" s="76" t="s">
        <v>113</v>
      </c>
      <c r="H9" s="76">
        <v>100</v>
      </c>
      <c r="I9" s="76" t="b">
        <v>1</v>
      </c>
      <c r="J9" s="76" t="s">
        <v>248</v>
      </c>
      <c r="K9" s="76" t="s">
        <v>322</v>
      </c>
      <c r="L9" s="76" t="s">
        <v>191</v>
      </c>
      <c r="M9" s="76" t="s">
        <v>191</v>
      </c>
      <c r="N9" s="76" t="s">
        <v>192</v>
      </c>
      <c r="O9" s="76" t="s">
        <v>190</v>
      </c>
      <c r="P9" s="76" t="s">
        <v>190</v>
      </c>
      <c r="Q9" s="76" t="s">
        <v>461</v>
      </c>
      <c r="R9" s="76" t="s">
        <v>191</v>
      </c>
      <c r="S9" s="76" t="s">
        <v>191</v>
      </c>
      <c r="T9" s="76" t="s">
        <v>191</v>
      </c>
      <c r="U9" s="76" t="s">
        <v>191</v>
      </c>
      <c r="V9" s="76" t="s">
        <v>192</v>
      </c>
      <c r="W9" s="76" t="s">
        <v>191</v>
      </c>
      <c r="X9" s="76" t="s">
        <v>461</v>
      </c>
      <c r="Y9" s="76" t="s">
        <v>191</v>
      </c>
      <c r="Z9" s="76" t="s">
        <v>191</v>
      </c>
      <c r="AA9" s="76" t="s">
        <v>191</v>
      </c>
      <c r="AB9" s="76" t="s">
        <v>191</v>
      </c>
      <c r="AC9" s="76" t="s">
        <v>191</v>
      </c>
      <c r="AD9" s="76" t="s">
        <v>191</v>
      </c>
      <c r="AE9" s="76" t="s">
        <v>191</v>
      </c>
      <c r="AF9" s="76" t="s">
        <v>192</v>
      </c>
      <c r="AG9" s="76" t="s">
        <v>191</v>
      </c>
      <c r="AH9" s="76" t="s">
        <v>191</v>
      </c>
      <c r="AI9" s="76" t="s">
        <v>190</v>
      </c>
      <c r="AJ9" s="76" t="s">
        <v>191</v>
      </c>
      <c r="AK9" s="76" t="s">
        <v>191</v>
      </c>
      <c r="AL9" s="76" t="s">
        <v>191</v>
      </c>
      <c r="AM9" s="76" t="s">
        <v>190</v>
      </c>
      <c r="AN9" s="76" t="s">
        <v>190</v>
      </c>
      <c r="AO9" s="76" t="s">
        <v>191</v>
      </c>
      <c r="AP9" s="76" t="s">
        <v>190</v>
      </c>
      <c r="AQ9" s="76" t="s">
        <v>191</v>
      </c>
      <c r="AR9" s="76" t="s">
        <v>190</v>
      </c>
      <c r="AS9" s="76" t="s">
        <v>191</v>
      </c>
      <c r="AT9" s="76" t="s">
        <v>191</v>
      </c>
      <c r="AU9" s="76" t="s">
        <v>113</v>
      </c>
    </row>
    <row r="10" spans="1:47" x14ac:dyDescent="0.2">
      <c r="A10" s="76" t="s">
        <v>116</v>
      </c>
      <c r="B10" s="76" t="s">
        <v>271</v>
      </c>
      <c r="C10" s="76" t="s">
        <v>412</v>
      </c>
      <c r="D10" s="76" t="s">
        <v>413</v>
      </c>
      <c r="E10" s="76" t="s">
        <v>435</v>
      </c>
      <c r="F10" s="76">
        <v>644622</v>
      </c>
      <c r="G10" s="76">
        <v>1269834</v>
      </c>
      <c r="H10" s="76">
        <v>100</v>
      </c>
      <c r="I10" s="76" t="b">
        <v>1</v>
      </c>
      <c r="J10" s="76" t="s">
        <v>248</v>
      </c>
      <c r="K10" s="76" t="s">
        <v>403</v>
      </c>
      <c r="L10" s="76" t="s">
        <v>190</v>
      </c>
      <c r="M10" s="76" t="s">
        <v>190</v>
      </c>
      <c r="N10" s="76" t="s">
        <v>190</v>
      </c>
      <c r="O10" s="76" t="s">
        <v>190</v>
      </c>
      <c r="P10" s="76" t="s">
        <v>190</v>
      </c>
      <c r="Q10" s="76" t="s">
        <v>190</v>
      </c>
      <c r="R10" s="76" t="s">
        <v>190</v>
      </c>
      <c r="S10" s="76" t="s">
        <v>190</v>
      </c>
      <c r="T10" s="76" t="s">
        <v>190</v>
      </c>
      <c r="U10" s="76" t="s">
        <v>190</v>
      </c>
      <c r="V10" s="76" t="s">
        <v>190</v>
      </c>
      <c r="W10" s="76" t="s">
        <v>190</v>
      </c>
      <c r="X10" s="76" t="s">
        <v>190</v>
      </c>
      <c r="Y10" s="76" t="s">
        <v>190</v>
      </c>
      <c r="Z10" s="76" t="s">
        <v>190</v>
      </c>
      <c r="AA10" s="76" t="s">
        <v>190</v>
      </c>
      <c r="AB10" s="76" t="s">
        <v>190</v>
      </c>
      <c r="AC10" s="76" t="s">
        <v>190</v>
      </c>
      <c r="AD10" s="76" t="s">
        <v>190</v>
      </c>
      <c r="AE10" s="76" t="s">
        <v>190</v>
      </c>
      <c r="AF10" s="76" t="s">
        <v>190</v>
      </c>
      <c r="AG10" s="76" t="s">
        <v>190</v>
      </c>
      <c r="AH10" s="76" t="s">
        <v>190</v>
      </c>
      <c r="AI10" s="76" t="s">
        <v>190</v>
      </c>
      <c r="AJ10" s="76" t="s">
        <v>190</v>
      </c>
      <c r="AK10" s="76" t="s">
        <v>190</v>
      </c>
      <c r="AL10" s="76" t="s">
        <v>190</v>
      </c>
      <c r="AM10" s="76" t="s">
        <v>190</v>
      </c>
      <c r="AN10" s="76" t="s">
        <v>190</v>
      </c>
      <c r="AO10" s="76" t="s">
        <v>190</v>
      </c>
      <c r="AP10" s="76" t="s">
        <v>190</v>
      </c>
      <c r="AQ10" s="76" t="s">
        <v>190</v>
      </c>
      <c r="AR10" s="76" t="s">
        <v>190</v>
      </c>
      <c r="AS10" s="76" t="s">
        <v>190</v>
      </c>
      <c r="AT10" s="76" t="s">
        <v>190</v>
      </c>
      <c r="AU10" s="76" t="s">
        <v>113</v>
      </c>
    </row>
    <row r="11" spans="1:47" x14ac:dyDescent="0.2">
      <c r="A11" s="76" t="s">
        <v>116</v>
      </c>
      <c r="B11" s="76" t="s">
        <v>282</v>
      </c>
      <c r="C11" s="76" t="s">
        <v>312</v>
      </c>
      <c r="D11" s="76" t="s">
        <v>339</v>
      </c>
      <c r="E11" s="76" t="s">
        <v>340</v>
      </c>
      <c r="F11" s="76">
        <v>645398</v>
      </c>
      <c r="G11" s="76">
        <v>1247879</v>
      </c>
      <c r="H11" s="76">
        <v>100</v>
      </c>
      <c r="I11" s="76" t="b">
        <v>1</v>
      </c>
      <c r="J11" s="76" t="s">
        <v>248</v>
      </c>
      <c r="K11" s="76" t="s">
        <v>322</v>
      </c>
      <c r="L11" s="76" t="s">
        <v>190</v>
      </c>
      <c r="M11" s="76" t="s">
        <v>190</v>
      </c>
      <c r="N11" s="76" t="s">
        <v>191</v>
      </c>
      <c r="O11" s="76" t="s">
        <v>190</v>
      </c>
      <c r="P11" s="76" t="s">
        <v>190</v>
      </c>
      <c r="Q11" s="76" t="s">
        <v>192</v>
      </c>
      <c r="R11" s="76" t="s">
        <v>190</v>
      </c>
      <c r="S11" s="76" t="s">
        <v>190</v>
      </c>
      <c r="T11" s="76" t="s">
        <v>192</v>
      </c>
      <c r="U11" s="76" t="s">
        <v>191</v>
      </c>
      <c r="V11" s="76" t="s">
        <v>191</v>
      </c>
      <c r="W11" s="76" t="s">
        <v>190</v>
      </c>
      <c r="X11" s="76" t="s">
        <v>190</v>
      </c>
      <c r="Y11" s="76" t="s">
        <v>190</v>
      </c>
      <c r="Z11" s="76" t="s">
        <v>190</v>
      </c>
      <c r="AA11" s="76" t="s">
        <v>190</v>
      </c>
      <c r="AB11" s="76" t="s">
        <v>190</v>
      </c>
      <c r="AC11" s="76" t="s">
        <v>190</v>
      </c>
      <c r="AD11" s="76" t="s">
        <v>190</v>
      </c>
      <c r="AE11" s="76" t="s">
        <v>190</v>
      </c>
      <c r="AF11" s="76" t="s">
        <v>190</v>
      </c>
      <c r="AG11" s="76" t="s">
        <v>190</v>
      </c>
      <c r="AH11" s="76" t="s">
        <v>190</v>
      </c>
      <c r="AI11" s="76" t="s">
        <v>190</v>
      </c>
      <c r="AJ11" s="76" t="s">
        <v>190</v>
      </c>
      <c r="AK11" s="76" t="s">
        <v>190</v>
      </c>
      <c r="AL11" s="76" t="s">
        <v>190</v>
      </c>
      <c r="AM11" s="76" t="s">
        <v>190</v>
      </c>
      <c r="AN11" s="76" t="s">
        <v>190</v>
      </c>
      <c r="AO11" s="76" t="s">
        <v>190</v>
      </c>
      <c r="AP11" s="76" t="s">
        <v>190</v>
      </c>
      <c r="AQ11" s="76" t="s">
        <v>190</v>
      </c>
      <c r="AR11" s="76" t="s">
        <v>190</v>
      </c>
      <c r="AS11" s="76" t="s">
        <v>190</v>
      </c>
      <c r="AT11" s="76" t="s">
        <v>190</v>
      </c>
      <c r="AU11" s="76" t="s">
        <v>341</v>
      </c>
    </row>
    <row r="12" spans="1:47" x14ac:dyDescent="0.2">
      <c r="A12" s="76" t="s">
        <v>116</v>
      </c>
      <c r="B12" s="76" t="s">
        <v>275</v>
      </c>
      <c r="C12" s="76" t="s">
        <v>414</v>
      </c>
      <c r="D12" s="76" t="s">
        <v>415</v>
      </c>
      <c r="E12" s="76" t="s">
        <v>436</v>
      </c>
      <c r="F12" s="76">
        <v>610997</v>
      </c>
      <c r="G12" s="76">
        <v>1145932</v>
      </c>
      <c r="H12" s="76">
        <v>100</v>
      </c>
      <c r="I12" s="76" t="b">
        <v>1</v>
      </c>
      <c r="J12" s="76" t="s">
        <v>248</v>
      </c>
      <c r="K12" s="76" t="s">
        <v>403</v>
      </c>
      <c r="L12" s="76" t="s">
        <v>190</v>
      </c>
      <c r="M12" s="76" t="s">
        <v>190</v>
      </c>
      <c r="N12" s="76" t="s">
        <v>191</v>
      </c>
      <c r="O12" s="76" t="s">
        <v>190</v>
      </c>
      <c r="P12" s="76" t="s">
        <v>190</v>
      </c>
      <c r="Q12" s="76" t="s">
        <v>191</v>
      </c>
      <c r="R12" s="76" t="s">
        <v>190</v>
      </c>
      <c r="S12" s="76" t="s">
        <v>190</v>
      </c>
      <c r="T12" s="76" t="s">
        <v>191</v>
      </c>
      <c r="U12" s="76" t="s">
        <v>191</v>
      </c>
      <c r="V12" s="76" t="s">
        <v>190</v>
      </c>
      <c r="W12" s="76" t="s">
        <v>190</v>
      </c>
      <c r="X12" s="76" t="s">
        <v>190</v>
      </c>
      <c r="Y12" s="76" t="s">
        <v>190</v>
      </c>
      <c r="Z12" s="76" t="s">
        <v>190</v>
      </c>
      <c r="AA12" s="76" t="s">
        <v>190</v>
      </c>
      <c r="AB12" s="76" t="s">
        <v>191</v>
      </c>
      <c r="AC12" s="76" t="s">
        <v>190</v>
      </c>
      <c r="AD12" s="76" t="s">
        <v>190</v>
      </c>
      <c r="AE12" s="76" t="s">
        <v>190</v>
      </c>
      <c r="AF12" s="76" t="s">
        <v>190</v>
      </c>
      <c r="AG12" s="76" t="s">
        <v>190</v>
      </c>
      <c r="AH12" s="76" t="s">
        <v>190</v>
      </c>
      <c r="AI12" s="76" t="s">
        <v>190</v>
      </c>
      <c r="AJ12" s="76" t="s">
        <v>190</v>
      </c>
      <c r="AK12" s="76" t="s">
        <v>190</v>
      </c>
      <c r="AL12" s="76" t="s">
        <v>190</v>
      </c>
      <c r="AM12" s="76" t="s">
        <v>191</v>
      </c>
      <c r="AN12" s="76" t="s">
        <v>191</v>
      </c>
      <c r="AO12" s="76" t="s">
        <v>191</v>
      </c>
      <c r="AP12" s="76" t="s">
        <v>191</v>
      </c>
      <c r="AQ12" s="76" t="s">
        <v>191</v>
      </c>
      <c r="AR12" s="76" t="s">
        <v>191</v>
      </c>
      <c r="AS12" s="76" t="s">
        <v>191</v>
      </c>
      <c r="AT12" s="76" t="s">
        <v>190</v>
      </c>
      <c r="AU12" s="76" t="s">
        <v>113</v>
      </c>
    </row>
    <row r="13" spans="1:47" x14ac:dyDescent="0.2">
      <c r="A13" s="76" t="s">
        <v>116</v>
      </c>
      <c r="B13" s="76" t="s">
        <v>268</v>
      </c>
      <c r="C13" s="76" t="s">
        <v>417</v>
      </c>
      <c r="D13" s="76" t="s">
        <v>418</v>
      </c>
      <c r="E13" s="76" t="s">
        <v>437</v>
      </c>
      <c r="F13" s="76">
        <v>643779</v>
      </c>
      <c r="G13" s="76">
        <v>1242985</v>
      </c>
      <c r="H13" s="76">
        <v>100</v>
      </c>
      <c r="I13" s="76" t="b">
        <v>1</v>
      </c>
      <c r="J13" s="76" t="s">
        <v>248</v>
      </c>
      <c r="K13" s="76" t="s">
        <v>403</v>
      </c>
      <c r="L13" s="76" t="s">
        <v>191</v>
      </c>
      <c r="M13" s="76" t="s">
        <v>191</v>
      </c>
      <c r="N13" s="76" t="s">
        <v>191</v>
      </c>
      <c r="O13" s="76" t="s">
        <v>190</v>
      </c>
      <c r="P13" s="76" t="s">
        <v>191</v>
      </c>
      <c r="Q13" s="76" t="s">
        <v>461</v>
      </c>
      <c r="R13" s="76" t="s">
        <v>191</v>
      </c>
      <c r="S13" s="76" t="s">
        <v>191</v>
      </c>
      <c r="T13" s="76" t="s">
        <v>191</v>
      </c>
      <c r="U13" s="76" t="s">
        <v>191</v>
      </c>
      <c r="V13" s="76" t="s">
        <v>191</v>
      </c>
      <c r="W13" s="76" t="s">
        <v>190</v>
      </c>
      <c r="X13" s="76" t="s">
        <v>191</v>
      </c>
      <c r="Y13" s="76" t="s">
        <v>190</v>
      </c>
      <c r="Z13" s="76" t="s">
        <v>191</v>
      </c>
      <c r="AA13" s="76" t="s">
        <v>191</v>
      </c>
      <c r="AB13" s="76" t="s">
        <v>192</v>
      </c>
      <c r="AC13" s="76" t="s">
        <v>191</v>
      </c>
      <c r="AD13" s="76" t="s">
        <v>191</v>
      </c>
      <c r="AE13" s="76" t="s">
        <v>191</v>
      </c>
      <c r="AF13" s="76" t="s">
        <v>191</v>
      </c>
      <c r="AG13" s="76" t="s">
        <v>191</v>
      </c>
      <c r="AH13" s="76" t="s">
        <v>191</v>
      </c>
      <c r="AI13" s="76" t="s">
        <v>190</v>
      </c>
      <c r="AJ13" s="76" t="s">
        <v>191</v>
      </c>
      <c r="AK13" s="76" t="s">
        <v>190</v>
      </c>
      <c r="AL13" s="76" t="s">
        <v>191</v>
      </c>
      <c r="AM13" s="76" t="s">
        <v>190</v>
      </c>
      <c r="AN13" s="76" t="s">
        <v>190</v>
      </c>
      <c r="AO13" s="76" t="s">
        <v>190</v>
      </c>
      <c r="AP13" s="76" t="s">
        <v>190</v>
      </c>
      <c r="AQ13" s="76" t="s">
        <v>192</v>
      </c>
      <c r="AR13" s="76" t="s">
        <v>190</v>
      </c>
      <c r="AS13" s="76" t="s">
        <v>191</v>
      </c>
      <c r="AT13" s="76" t="s">
        <v>191</v>
      </c>
      <c r="AU13" s="76" t="s">
        <v>113</v>
      </c>
    </row>
    <row r="14" spans="1:47" x14ac:dyDescent="0.2">
      <c r="A14" s="76" t="s">
        <v>116</v>
      </c>
      <c r="B14" s="76" t="s">
        <v>279</v>
      </c>
      <c r="C14" s="76" t="s">
        <v>323</v>
      </c>
      <c r="D14" s="76" t="s">
        <v>280</v>
      </c>
      <c r="E14" s="76" t="s">
        <v>438</v>
      </c>
      <c r="F14" s="76">
        <v>642506</v>
      </c>
      <c r="G14" s="76">
        <v>1274611</v>
      </c>
      <c r="H14" s="76">
        <v>100</v>
      </c>
      <c r="I14" s="76" t="b">
        <v>1</v>
      </c>
      <c r="J14" s="76" t="s">
        <v>248</v>
      </c>
      <c r="K14" s="76" t="s">
        <v>403</v>
      </c>
      <c r="L14" s="76" t="s">
        <v>190</v>
      </c>
      <c r="M14" s="76" t="s">
        <v>190</v>
      </c>
      <c r="N14" s="76" t="s">
        <v>190</v>
      </c>
      <c r="O14" s="76" t="s">
        <v>190</v>
      </c>
      <c r="P14" s="76" t="s">
        <v>190</v>
      </c>
      <c r="Q14" s="76" t="s">
        <v>461</v>
      </c>
      <c r="R14" s="76" t="s">
        <v>190</v>
      </c>
      <c r="S14" s="76" t="s">
        <v>190</v>
      </c>
      <c r="T14" s="76" t="s">
        <v>190</v>
      </c>
      <c r="U14" s="76" t="s">
        <v>190</v>
      </c>
      <c r="V14" s="76" t="s">
        <v>190</v>
      </c>
      <c r="W14" s="76" t="s">
        <v>190</v>
      </c>
      <c r="X14" s="76" t="s">
        <v>190</v>
      </c>
      <c r="Y14" s="76" t="s">
        <v>190</v>
      </c>
      <c r="Z14" s="76" t="s">
        <v>190</v>
      </c>
      <c r="AA14" s="76" t="s">
        <v>190</v>
      </c>
      <c r="AB14" s="76" t="s">
        <v>190</v>
      </c>
      <c r="AC14" s="76" t="s">
        <v>190</v>
      </c>
      <c r="AD14" s="76" t="s">
        <v>190</v>
      </c>
      <c r="AE14" s="76" t="s">
        <v>190</v>
      </c>
      <c r="AF14" s="76" t="s">
        <v>190</v>
      </c>
      <c r="AG14" s="76" t="s">
        <v>190</v>
      </c>
      <c r="AH14" s="76" t="s">
        <v>190</v>
      </c>
      <c r="AI14" s="76" t="s">
        <v>190</v>
      </c>
      <c r="AJ14" s="76" t="s">
        <v>190</v>
      </c>
      <c r="AK14" s="76" t="s">
        <v>190</v>
      </c>
      <c r="AL14" s="76" t="s">
        <v>190</v>
      </c>
      <c r="AM14" s="76" t="s">
        <v>190</v>
      </c>
      <c r="AN14" s="76" t="s">
        <v>190</v>
      </c>
      <c r="AO14" s="76" t="s">
        <v>190</v>
      </c>
      <c r="AP14" s="76" t="s">
        <v>190</v>
      </c>
      <c r="AQ14" s="76" t="s">
        <v>190</v>
      </c>
      <c r="AR14" s="76" t="s">
        <v>190</v>
      </c>
      <c r="AS14" s="76" t="s">
        <v>190</v>
      </c>
      <c r="AT14" s="76" t="s">
        <v>190</v>
      </c>
      <c r="AU14" s="76" t="s">
        <v>113</v>
      </c>
    </row>
    <row r="15" spans="1:47" x14ac:dyDescent="0.2">
      <c r="A15" s="76" t="s">
        <v>116</v>
      </c>
      <c r="B15" s="76" t="s">
        <v>420</v>
      </c>
      <c r="C15" s="76" t="s">
        <v>419</v>
      </c>
      <c r="D15" s="76" t="s">
        <v>421</v>
      </c>
      <c r="E15" s="76" t="s">
        <v>439</v>
      </c>
      <c r="F15" s="76">
        <v>636627</v>
      </c>
      <c r="G15" s="76">
        <v>1275545</v>
      </c>
      <c r="H15" s="76">
        <v>100</v>
      </c>
      <c r="I15" s="76" t="b">
        <v>1</v>
      </c>
      <c r="J15" s="76" t="s">
        <v>248</v>
      </c>
      <c r="K15" s="76" t="s">
        <v>403</v>
      </c>
      <c r="L15" s="76" t="s">
        <v>190</v>
      </c>
      <c r="M15" s="76" t="s">
        <v>190</v>
      </c>
      <c r="N15" s="76" t="s">
        <v>461</v>
      </c>
      <c r="O15" s="76" t="s">
        <v>190</v>
      </c>
      <c r="P15" s="76" t="s">
        <v>190</v>
      </c>
      <c r="Q15" s="76" t="s">
        <v>190</v>
      </c>
      <c r="R15" s="76" t="s">
        <v>190</v>
      </c>
      <c r="S15" s="76" t="s">
        <v>191</v>
      </c>
      <c r="T15" s="76" t="s">
        <v>190</v>
      </c>
      <c r="U15" s="76" t="s">
        <v>191</v>
      </c>
      <c r="V15" s="76" t="s">
        <v>190</v>
      </c>
      <c r="W15" s="76" t="s">
        <v>190</v>
      </c>
      <c r="X15" s="76" t="s">
        <v>190</v>
      </c>
      <c r="Y15" s="76" t="s">
        <v>190</v>
      </c>
      <c r="Z15" s="76" t="s">
        <v>190</v>
      </c>
      <c r="AA15" s="76" t="s">
        <v>190</v>
      </c>
      <c r="AB15" s="76" t="s">
        <v>190</v>
      </c>
      <c r="AC15" s="76" t="s">
        <v>190</v>
      </c>
      <c r="AD15" s="76" t="s">
        <v>190</v>
      </c>
      <c r="AE15" s="76" t="s">
        <v>190</v>
      </c>
      <c r="AF15" s="76" t="s">
        <v>190</v>
      </c>
      <c r="AG15" s="76" t="s">
        <v>190</v>
      </c>
      <c r="AH15" s="76" t="s">
        <v>190</v>
      </c>
      <c r="AI15" s="76" t="s">
        <v>190</v>
      </c>
      <c r="AJ15" s="76" t="s">
        <v>190</v>
      </c>
      <c r="AK15" s="76" t="s">
        <v>190</v>
      </c>
      <c r="AL15" s="76" t="s">
        <v>190</v>
      </c>
      <c r="AM15" s="76" t="s">
        <v>190</v>
      </c>
      <c r="AN15" s="76" t="s">
        <v>190</v>
      </c>
      <c r="AO15" s="76" t="s">
        <v>190</v>
      </c>
      <c r="AP15" s="76" t="s">
        <v>190</v>
      </c>
      <c r="AQ15" s="76" t="s">
        <v>190</v>
      </c>
      <c r="AR15" s="76" t="s">
        <v>190</v>
      </c>
      <c r="AS15" s="76" t="s">
        <v>190</v>
      </c>
      <c r="AT15" s="76" t="s">
        <v>190</v>
      </c>
      <c r="AU15" s="76" t="s">
        <v>422</v>
      </c>
    </row>
    <row r="16" spans="1:47" x14ac:dyDescent="0.2">
      <c r="A16" s="76" t="s">
        <v>116</v>
      </c>
      <c r="B16" s="76" t="s">
        <v>256</v>
      </c>
      <c r="C16" s="76" t="s">
        <v>269</v>
      </c>
      <c r="D16" s="76" t="s">
        <v>270</v>
      </c>
      <c r="E16" s="76" t="s">
        <v>342</v>
      </c>
      <c r="F16" s="76">
        <v>12345</v>
      </c>
      <c r="G16" s="76">
        <v>1130618</v>
      </c>
      <c r="H16" s="76">
        <v>100</v>
      </c>
      <c r="I16" s="76" t="b">
        <v>1</v>
      </c>
      <c r="J16" s="76" t="s">
        <v>248</v>
      </c>
      <c r="K16" s="76" t="s">
        <v>322</v>
      </c>
      <c r="L16" s="76" t="s">
        <v>191</v>
      </c>
      <c r="M16" s="76" t="s">
        <v>461</v>
      </c>
      <c r="N16" s="76" t="s">
        <v>190</v>
      </c>
      <c r="O16" s="76" t="s">
        <v>461</v>
      </c>
      <c r="P16" s="76" t="s">
        <v>461</v>
      </c>
      <c r="Q16" s="76" t="s">
        <v>192</v>
      </c>
      <c r="R16" s="76" t="s">
        <v>461</v>
      </c>
      <c r="S16" s="76" t="s">
        <v>191</v>
      </c>
      <c r="T16" s="76" t="s">
        <v>192</v>
      </c>
      <c r="U16" s="76" t="s">
        <v>191</v>
      </c>
      <c r="V16" s="76" t="s">
        <v>190</v>
      </c>
      <c r="W16" s="76" t="s">
        <v>190</v>
      </c>
      <c r="X16" s="76" t="s">
        <v>190</v>
      </c>
      <c r="Y16" s="76" t="s">
        <v>190</v>
      </c>
      <c r="Z16" s="76" t="s">
        <v>190</v>
      </c>
      <c r="AA16" s="76" t="s">
        <v>190</v>
      </c>
      <c r="AB16" s="76" t="s">
        <v>190</v>
      </c>
      <c r="AC16" s="76" t="s">
        <v>190</v>
      </c>
      <c r="AD16" s="76" t="s">
        <v>190</v>
      </c>
      <c r="AE16" s="76" t="s">
        <v>190</v>
      </c>
      <c r="AF16" s="76" t="s">
        <v>190</v>
      </c>
      <c r="AG16" s="76" t="s">
        <v>190</v>
      </c>
      <c r="AH16" s="76" t="s">
        <v>190</v>
      </c>
      <c r="AI16" s="76" t="s">
        <v>190</v>
      </c>
      <c r="AJ16" s="76" t="s">
        <v>190</v>
      </c>
      <c r="AK16" s="76" t="s">
        <v>190</v>
      </c>
      <c r="AL16" s="76" t="s">
        <v>190</v>
      </c>
      <c r="AM16" s="76" t="s">
        <v>190</v>
      </c>
      <c r="AN16" s="76" t="s">
        <v>190</v>
      </c>
      <c r="AO16" s="76" t="s">
        <v>190</v>
      </c>
      <c r="AP16" s="76" t="s">
        <v>190</v>
      </c>
      <c r="AQ16" s="76" t="s">
        <v>190</v>
      </c>
      <c r="AR16" s="76" t="s">
        <v>190</v>
      </c>
      <c r="AS16" s="76" t="s">
        <v>190</v>
      </c>
      <c r="AT16" s="76" t="s">
        <v>190</v>
      </c>
      <c r="AU16" s="76" t="s">
        <v>343</v>
      </c>
    </row>
    <row r="17" spans="1:47" x14ac:dyDescent="0.2">
      <c r="A17" s="76" t="s">
        <v>116</v>
      </c>
      <c r="B17" s="76" t="s">
        <v>272</v>
      </c>
      <c r="C17" s="76" t="s">
        <v>273</v>
      </c>
      <c r="D17" s="76" t="s">
        <v>274</v>
      </c>
      <c r="E17" s="76" t="s">
        <v>440</v>
      </c>
      <c r="F17" s="76">
        <v>640870</v>
      </c>
      <c r="G17" s="76">
        <v>1167938</v>
      </c>
      <c r="H17" s="76">
        <v>100</v>
      </c>
      <c r="I17" s="76" t="b">
        <v>1</v>
      </c>
      <c r="J17" s="76" t="s">
        <v>248</v>
      </c>
      <c r="K17" s="76" t="s">
        <v>403</v>
      </c>
      <c r="L17" s="76" t="s">
        <v>190</v>
      </c>
      <c r="M17" s="76" t="s">
        <v>190</v>
      </c>
      <c r="N17" s="76" t="s">
        <v>191</v>
      </c>
      <c r="O17" s="76" t="s">
        <v>190</v>
      </c>
      <c r="P17" s="76" t="s">
        <v>190</v>
      </c>
      <c r="Q17" s="76" t="s">
        <v>191</v>
      </c>
      <c r="R17" s="76" t="s">
        <v>191</v>
      </c>
      <c r="S17" s="76" t="s">
        <v>190</v>
      </c>
      <c r="T17" s="76" t="s">
        <v>190</v>
      </c>
      <c r="U17" s="76" t="s">
        <v>191</v>
      </c>
      <c r="V17" s="76" t="s">
        <v>190</v>
      </c>
      <c r="W17" s="76" t="s">
        <v>190</v>
      </c>
      <c r="X17" s="76" t="s">
        <v>190</v>
      </c>
      <c r="Y17" s="76" t="s">
        <v>190</v>
      </c>
      <c r="Z17" s="76" t="s">
        <v>190</v>
      </c>
      <c r="AA17" s="76" t="s">
        <v>190</v>
      </c>
      <c r="AB17" s="76" t="s">
        <v>190</v>
      </c>
      <c r="AC17" s="76" t="s">
        <v>190</v>
      </c>
      <c r="AD17" s="76" t="s">
        <v>190</v>
      </c>
      <c r="AE17" s="76" t="s">
        <v>191</v>
      </c>
      <c r="AF17" s="76" t="s">
        <v>191</v>
      </c>
      <c r="AG17" s="76" t="s">
        <v>190</v>
      </c>
      <c r="AH17" s="76" t="s">
        <v>190</v>
      </c>
      <c r="AI17" s="76" t="s">
        <v>190</v>
      </c>
      <c r="AJ17" s="76" t="s">
        <v>190</v>
      </c>
      <c r="AK17" s="76" t="s">
        <v>190</v>
      </c>
      <c r="AL17" s="76" t="s">
        <v>190</v>
      </c>
      <c r="AM17" s="76" t="s">
        <v>190</v>
      </c>
      <c r="AN17" s="76" t="s">
        <v>190</v>
      </c>
      <c r="AO17" s="76" t="s">
        <v>190</v>
      </c>
      <c r="AP17" s="76" t="s">
        <v>190</v>
      </c>
      <c r="AQ17" s="76" t="s">
        <v>190</v>
      </c>
      <c r="AR17" s="76" t="s">
        <v>190</v>
      </c>
      <c r="AS17" s="76" t="s">
        <v>190</v>
      </c>
      <c r="AT17" s="76" t="s">
        <v>190</v>
      </c>
      <c r="AU17" s="76" t="s">
        <v>113</v>
      </c>
    </row>
    <row r="18" spans="1:47" x14ac:dyDescent="0.2">
      <c r="A18" s="76" t="s">
        <v>116</v>
      </c>
      <c r="B18" s="76" t="s">
        <v>251</v>
      </c>
      <c r="C18" s="76" t="s">
        <v>423</v>
      </c>
      <c r="D18" s="76" t="s">
        <v>424</v>
      </c>
      <c r="E18" s="76" t="s">
        <v>441</v>
      </c>
      <c r="F18" s="76">
        <v>640110</v>
      </c>
      <c r="G18" s="76">
        <v>1275006</v>
      </c>
      <c r="H18" s="76">
        <v>100</v>
      </c>
      <c r="I18" s="76" t="b">
        <v>1</v>
      </c>
      <c r="J18" s="76" t="s">
        <v>248</v>
      </c>
      <c r="K18" s="76" t="s">
        <v>403</v>
      </c>
      <c r="L18" s="76" t="s">
        <v>190</v>
      </c>
      <c r="M18" s="76" t="s">
        <v>190</v>
      </c>
      <c r="N18" s="76" t="s">
        <v>461</v>
      </c>
      <c r="O18" s="76" t="s">
        <v>190</v>
      </c>
      <c r="P18" s="76" t="s">
        <v>190</v>
      </c>
      <c r="Q18" s="76" t="s">
        <v>461</v>
      </c>
      <c r="R18" s="76" t="s">
        <v>461</v>
      </c>
      <c r="S18" s="76" t="s">
        <v>461</v>
      </c>
      <c r="T18" s="76" t="s">
        <v>461</v>
      </c>
      <c r="U18" s="76" t="s">
        <v>461</v>
      </c>
      <c r="V18" s="76" t="s">
        <v>461</v>
      </c>
      <c r="W18" s="76" t="s">
        <v>190</v>
      </c>
      <c r="X18" s="76" t="s">
        <v>461</v>
      </c>
      <c r="Y18" s="76" t="s">
        <v>190</v>
      </c>
      <c r="Z18" s="76" t="s">
        <v>190</v>
      </c>
      <c r="AA18" s="76" t="s">
        <v>190</v>
      </c>
      <c r="AB18" s="76" t="s">
        <v>461</v>
      </c>
      <c r="AC18" s="76" t="s">
        <v>190</v>
      </c>
      <c r="AD18" s="76" t="s">
        <v>461</v>
      </c>
      <c r="AE18" s="76" t="s">
        <v>190</v>
      </c>
      <c r="AF18" s="76" t="s">
        <v>190</v>
      </c>
      <c r="AG18" s="76" t="s">
        <v>191</v>
      </c>
      <c r="AH18" s="76" t="s">
        <v>190</v>
      </c>
      <c r="AI18" s="76" t="s">
        <v>190</v>
      </c>
      <c r="AJ18" s="76" t="s">
        <v>190</v>
      </c>
      <c r="AK18" s="76" t="s">
        <v>190</v>
      </c>
      <c r="AL18" s="76" t="s">
        <v>190</v>
      </c>
      <c r="AM18" s="76" t="s">
        <v>190</v>
      </c>
      <c r="AN18" s="76" t="s">
        <v>190</v>
      </c>
      <c r="AO18" s="76" t="s">
        <v>190</v>
      </c>
      <c r="AP18" s="76" t="s">
        <v>190</v>
      </c>
      <c r="AQ18" s="76" t="s">
        <v>190</v>
      </c>
      <c r="AR18" s="76" t="s">
        <v>190</v>
      </c>
      <c r="AS18" s="76" t="s">
        <v>190</v>
      </c>
      <c r="AT18" s="76" t="s">
        <v>190</v>
      </c>
      <c r="AU18" s="76" t="s">
        <v>113</v>
      </c>
    </row>
    <row r="19" spans="1:47" x14ac:dyDescent="0.2">
      <c r="A19" s="76" t="s">
        <v>116</v>
      </c>
      <c r="B19" s="76" t="s">
        <v>272</v>
      </c>
      <c r="C19" s="76" t="s">
        <v>273</v>
      </c>
      <c r="D19" s="76" t="s">
        <v>274</v>
      </c>
      <c r="E19" s="76" t="s">
        <v>442</v>
      </c>
      <c r="F19" s="76">
        <v>641840</v>
      </c>
      <c r="G19" s="76">
        <v>1274979</v>
      </c>
      <c r="H19" s="76">
        <v>100</v>
      </c>
      <c r="I19" s="76" t="b">
        <v>1</v>
      </c>
      <c r="J19" s="76" t="s">
        <v>248</v>
      </c>
      <c r="K19" s="76" t="s">
        <v>403</v>
      </c>
      <c r="L19" s="76" t="s">
        <v>191</v>
      </c>
      <c r="M19" s="76" t="s">
        <v>191</v>
      </c>
      <c r="N19" s="76" t="s">
        <v>191</v>
      </c>
      <c r="O19" s="76" t="s">
        <v>190</v>
      </c>
      <c r="P19" s="76" t="s">
        <v>191</v>
      </c>
      <c r="Q19" s="76" t="s">
        <v>461</v>
      </c>
      <c r="R19" s="76" t="s">
        <v>191</v>
      </c>
      <c r="S19" s="76" t="s">
        <v>191</v>
      </c>
      <c r="T19" s="76" t="s">
        <v>191</v>
      </c>
      <c r="U19" s="76" t="s">
        <v>191</v>
      </c>
      <c r="V19" s="76" t="s">
        <v>191</v>
      </c>
      <c r="W19" s="76" t="s">
        <v>190</v>
      </c>
      <c r="X19" s="76" t="s">
        <v>190</v>
      </c>
      <c r="Y19" s="76" t="s">
        <v>190</v>
      </c>
      <c r="Z19" s="76" t="s">
        <v>190</v>
      </c>
      <c r="AA19" s="76" t="s">
        <v>192</v>
      </c>
      <c r="AB19" s="76" t="s">
        <v>191</v>
      </c>
      <c r="AC19" s="76" t="s">
        <v>191</v>
      </c>
      <c r="AD19" s="76" t="s">
        <v>191</v>
      </c>
      <c r="AE19" s="76" t="s">
        <v>191</v>
      </c>
      <c r="AF19" s="76" t="s">
        <v>191</v>
      </c>
      <c r="AG19" s="76" t="s">
        <v>191</v>
      </c>
      <c r="AH19" s="76" t="s">
        <v>192</v>
      </c>
      <c r="AI19" s="76" t="s">
        <v>190</v>
      </c>
      <c r="AJ19" s="76" t="s">
        <v>190</v>
      </c>
      <c r="AK19" s="76" t="s">
        <v>190</v>
      </c>
      <c r="AL19" s="76" t="s">
        <v>190</v>
      </c>
      <c r="AM19" s="76" t="s">
        <v>190</v>
      </c>
      <c r="AN19" s="76" t="s">
        <v>190</v>
      </c>
      <c r="AO19" s="76" t="s">
        <v>190</v>
      </c>
      <c r="AP19" s="76" t="s">
        <v>190</v>
      </c>
      <c r="AQ19" s="76" t="s">
        <v>190</v>
      </c>
      <c r="AR19" s="76" t="s">
        <v>190</v>
      </c>
      <c r="AS19" s="76" t="s">
        <v>190</v>
      </c>
      <c r="AT19" s="76" t="s">
        <v>190</v>
      </c>
      <c r="AU19" s="76" t="s">
        <v>113</v>
      </c>
    </row>
    <row r="20" spans="1:47" x14ac:dyDescent="0.2">
      <c r="A20" s="76" t="s">
        <v>116</v>
      </c>
      <c r="B20" s="76" t="s">
        <v>272</v>
      </c>
      <c r="C20" s="76" t="s">
        <v>273</v>
      </c>
      <c r="D20" s="76" t="s">
        <v>274</v>
      </c>
      <c r="E20" s="76" t="s">
        <v>332</v>
      </c>
      <c r="F20" s="76">
        <v>408246</v>
      </c>
      <c r="G20" s="76">
        <v>1247895</v>
      </c>
      <c r="H20" s="76">
        <v>100</v>
      </c>
      <c r="I20" s="76" t="b">
        <v>1</v>
      </c>
      <c r="J20" s="76" t="s">
        <v>248</v>
      </c>
      <c r="K20" s="76" t="s">
        <v>322</v>
      </c>
      <c r="L20" s="76" t="s">
        <v>191</v>
      </c>
      <c r="M20" s="76" t="s">
        <v>191</v>
      </c>
      <c r="N20" s="76" t="s">
        <v>191</v>
      </c>
      <c r="O20" s="76" t="s">
        <v>191</v>
      </c>
      <c r="P20" s="76" t="s">
        <v>191</v>
      </c>
      <c r="Q20" s="76" t="s">
        <v>461</v>
      </c>
      <c r="R20" s="76" t="s">
        <v>191</v>
      </c>
      <c r="S20" s="76" t="s">
        <v>191</v>
      </c>
      <c r="T20" s="76" t="s">
        <v>191</v>
      </c>
      <c r="U20" s="76" t="s">
        <v>191</v>
      </c>
      <c r="V20" s="76" t="s">
        <v>191</v>
      </c>
      <c r="W20" s="76" t="s">
        <v>190</v>
      </c>
      <c r="X20" s="76" t="s">
        <v>190</v>
      </c>
      <c r="Y20" s="76" t="s">
        <v>190</v>
      </c>
      <c r="Z20" s="76" t="s">
        <v>191</v>
      </c>
      <c r="AA20" s="76" t="s">
        <v>191</v>
      </c>
      <c r="AB20" s="76" t="s">
        <v>191</v>
      </c>
      <c r="AC20" s="76" t="s">
        <v>191</v>
      </c>
      <c r="AD20" s="76" t="s">
        <v>191</v>
      </c>
      <c r="AE20" s="76" t="s">
        <v>191</v>
      </c>
      <c r="AF20" s="76" t="s">
        <v>191</v>
      </c>
      <c r="AG20" s="76" t="s">
        <v>191</v>
      </c>
      <c r="AH20" s="76" t="s">
        <v>190</v>
      </c>
      <c r="AI20" s="76" t="s">
        <v>190</v>
      </c>
      <c r="AJ20" s="76" t="s">
        <v>190</v>
      </c>
      <c r="AK20" s="76" t="s">
        <v>190</v>
      </c>
      <c r="AL20" s="76" t="s">
        <v>190</v>
      </c>
      <c r="AM20" s="76" t="s">
        <v>190</v>
      </c>
      <c r="AN20" s="76" t="s">
        <v>190</v>
      </c>
      <c r="AO20" s="76" t="s">
        <v>190</v>
      </c>
      <c r="AP20" s="76" t="s">
        <v>190</v>
      </c>
      <c r="AQ20" s="76" t="s">
        <v>190</v>
      </c>
      <c r="AR20" s="76" t="s">
        <v>190</v>
      </c>
      <c r="AS20" s="76" t="s">
        <v>190</v>
      </c>
      <c r="AT20" s="76" t="s">
        <v>190</v>
      </c>
      <c r="AU20" s="76" t="s">
        <v>113</v>
      </c>
    </row>
    <row r="21" spans="1:47" x14ac:dyDescent="0.2">
      <c r="A21" s="76" t="s">
        <v>116</v>
      </c>
      <c r="B21" s="76" t="s">
        <v>275</v>
      </c>
      <c r="C21" s="76" t="s">
        <v>414</v>
      </c>
      <c r="D21" s="76" t="s">
        <v>415</v>
      </c>
      <c r="E21" s="76" t="s">
        <v>443</v>
      </c>
      <c r="F21" s="76">
        <v>649368</v>
      </c>
      <c r="G21" s="76">
        <v>1238190</v>
      </c>
      <c r="H21" s="76">
        <v>100</v>
      </c>
      <c r="I21" s="76" t="b">
        <v>1</v>
      </c>
      <c r="J21" s="76" t="s">
        <v>248</v>
      </c>
      <c r="K21" s="76" t="s">
        <v>403</v>
      </c>
      <c r="L21" s="76" t="s">
        <v>190</v>
      </c>
      <c r="M21" s="76" t="s">
        <v>190</v>
      </c>
      <c r="N21" s="76" t="s">
        <v>191</v>
      </c>
      <c r="O21" s="76" t="s">
        <v>190</v>
      </c>
      <c r="P21" s="76" t="s">
        <v>190</v>
      </c>
      <c r="Q21" s="76" t="s">
        <v>191</v>
      </c>
      <c r="R21" s="76" t="s">
        <v>190</v>
      </c>
      <c r="S21" s="76" t="s">
        <v>190</v>
      </c>
      <c r="T21" s="76" t="s">
        <v>191</v>
      </c>
      <c r="U21" s="76" t="s">
        <v>191</v>
      </c>
      <c r="V21" s="76" t="s">
        <v>190</v>
      </c>
      <c r="W21" s="76" t="s">
        <v>190</v>
      </c>
      <c r="X21" s="76" t="s">
        <v>190</v>
      </c>
      <c r="Y21" s="76" t="s">
        <v>190</v>
      </c>
      <c r="Z21" s="76" t="s">
        <v>190</v>
      </c>
      <c r="AA21" s="76" t="s">
        <v>190</v>
      </c>
      <c r="AB21" s="76" t="s">
        <v>191</v>
      </c>
      <c r="AC21" s="76" t="s">
        <v>190</v>
      </c>
      <c r="AD21" s="76" t="s">
        <v>190</v>
      </c>
      <c r="AE21" s="76" t="s">
        <v>191</v>
      </c>
      <c r="AF21" s="76" t="s">
        <v>190</v>
      </c>
      <c r="AG21" s="76" t="s">
        <v>190</v>
      </c>
      <c r="AH21" s="76" t="s">
        <v>191</v>
      </c>
      <c r="AI21" s="76" t="s">
        <v>190</v>
      </c>
      <c r="AJ21" s="76" t="s">
        <v>190</v>
      </c>
      <c r="AK21" s="76" t="s">
        <v>190</v>
      </c>
      <c r="AL21" s="76" t="s">
        <v>190</v>
      </c>
      <c r="AM21" s="76" t="s">
        <v>191</v>
      </c>
      <c r="AN21" s="76" t="s">
        <v>191</v>
      </c>
      <c r="AO21" s="76" t="s">
        <v>191</v>
      </c>
      <c r="AP21" s="76" t="s">
        <v>191</v>
      </c>
      <c r="AQ21" s="76" t="s">
        <v>191</v>
      </c>
      <c r="AR21" s="76" t="s">
        <v>191</v>
      </c>
      <c r="AS21" s="76" t="s">
        <v>191</v>
      </c>
      <c r="AT21" s="76" t="s">
        <v>190</v>
      </c>
      <c r="AU21" s="76" t="s">
        <v>113</v>
      </c>
    </row>
    <row r="22" spans="1:47" x14ac:dyDescent="0.2">
      <c r="A22" s="76" t="s">
        <v>116</v>
      </c>
      <c r="B22" s="76" t="s">
        <v>275</v>
      </c>
      <c r="C22" s="76" t="s">
        <v>414</v>
      </c>
      <c r="D22" s="76" t="s">
        <v>415</v>
      </c>
      <c r="E22" s="76" t="s">
        <v>444</v>
      </c>
      <c r="F22" s="76">
        <v>644014</v>
      </c>
      <c r="G22" s="76">
        <v>1272290</v>
      </c>
      <c r="H22" s="76">
        <v>100</v>
      </c>
      <c r="I22" s="76" t="b">
        <v>1</v>
      </c>
      <c r="J22" s="76" t="s">
        <v>248</v>
      </c>
      <c r="K22" s="76" t="s">
        <v>403</v>
      </c>
      <c r="L22" s="76" t="s">
        <v>190</v>
      </c>
      <c r="M22" s="76" t="s">
        <v>190</v>
      </c>
      <c r="N22" s="76" t="s">
        <v>190</v>
      </c>
      <c r="O22" s="76" t="s">
        <v>190</v>
      </c>
      <c r="P22" s="76" t="s">
        <v>190</v>
      </c>
      <c r="Q22" s="76" t="s">
        <v>191</v>
      </c>
      <c r="R22" s="76" t="s">
        <v>190</v>
      </c>
      <c r="S22" s="76" t="s">
        <v>190</v>
      </c>
      <c r="T22" s="76" t="s">
        <v>191</v>
      </c>
      <c r="U22" s="76" t="s">
        <v>191</v>
      </c>
      <c r="V22" s="76" t="s">
        <v>190</v>
      </c>
      <c r="W22" s="76" t="s">
        <v>190</v>
      </c>
      <c r="X22" s="76" t="s">
        <v>190</v>
      </c>
      <c r="Y22" s="76" t="s">
        <v>190</v>
      </c>
      <c r="Z22" s="76" t="s">
        <v>190</v>
      </c>
      <c r="AA22" s="76" t="s">
        <v>190</v>
      </c>
      <c r="AB22" s="76" t="s">
        <v>191</v>
      </c>
      <c r="AC22" s="76" t="s">
        <v>190</v>
      </c>
      <c r="AD22" s="76" t="s">
        <v>190</v>
      </c>
      <c r="AE22" s="76" t="s">
        <v>190</v>
      </c>
      <c r="AF22" s="76" t="s">
        <v>191</v>
      </c>
      <c r="AG22" s="76" t="s">
        <v>190</v>
      </c>
      <c r="AH22" s="76" t="s">
        <v>191</v>
      </c>
      <c r="AI22" s="76" t="s">
        <v>190</v>
      </c>
      <c r="AJ22" s="76" t="s">
        <v>190</v>
      </c>
      <c r="AK22" s="76" t="s">
        <v>190</v>
      </c>
      <c r="AL22" s="76" t="s">
        <v>190</v>
      </c>
      <c r="AM22" s="76" t="s">
        <v>191</v>
      </c>
      <c r="AN22" s="76" t="s">
        <v>191</v>
      </c>
      <c r="AO22" s="76" t="s">
        <v>191</v>
      </c>
      <c r="AP22" s="76" t="s">
        <v>191</v>
      </c>
      <c r="AQ22" s="76" t="s">
        <v>191</v>
      </c>
      <c r="AR22" s="76" t="s">
        <v>191</v>
      </c>
      <c r="AS22" s="76" t="s">
        <v>191</v>
      </c>
      <c r="AT22" s="76" t="s">
        <v>190</v>
      </c>
      <c r="AU22" s="76" t="s">
        <v>113</v>
      </c>
    </row>
    <row r="23" spans="1:47" x14ac:dyDescent="0.2">
      <c r="A23" s="76" t="s">
        <v>116</v>
      </c>
      <c r="B23" s="76" t="s">
        <v>272</v>
      </c>
      <c r="C23" s="76" t="s">
        <v>273</v>
      </c>
      <c r="D23" s="76" t="s">
        <v>274</v>
      </c>
      <c r="E23" s="76" t="s">
        <v>333</v>
      </c>
      <c r="F23" s="76">
        <v>644419</v>
      </c>
      <c r="G23" s="76">
        <v>1251969</v>
      </c>
      <c r="H23" s="76">
        <v>100</v>
      </c>
      <c r="I23" s="76" t="b">
        <v>1</v>
      </c>
      <c r="J23" s="76" t="s">
        <v>248</v>
      </c>
      <c r="K23" s="76" t="s">
        <v>322</v>
      </c>
      <c r="L23" s="76" t="s">
        <v>191</v>
      </c>
      <c r="M23" s="76" t="s">
        <v>191</v>
      </c>
      <c r="N23" s="76" t="s">
        <v>191</v>
      </c>
      <c r="O23" s="76" t="s">
        <v>190</v>
      </c>
      <c r="P23" s="76" t="s">
        <v>190</v>
      </c>
      <c r="Q23" s="76" t="s">
        <v>461</v>
      </c>
      <c r="R23" s="76" t="s">
        <v>191</v>
      </c>
      <c r="S23" s="76" t="s">
        <v>191</v>
      </c>
      <c r="T23" s="76" t="s">
        <v>191</v>
      </c>
      <c r="U23" s="76" t="s">
        <v>191</v>
      </c>
      <c r="V23" s="76" t="s">
        <v>191</v>
      </c>
      <c r="W23" s="76" t="s">
        <v>190</v>
      </c>
      <c r="X23" s="76" t="s">
        <v>190</v>
      </c>
      <c r="Y23" s="76" t="s">
        <v>190</v>
      </c>
      <c r="Z23" s="76" t="s">
        <v>191</v>
      </c>
      <c r="AA23" s="76" t="s">
        <v>190</v>
      </c>
      <c r="AB23" s="76" t="s">
        <v>191</v>
      </c>
      <c r="AC23" s="76" t="s">
        <v>190</v>
      </c>
      <c r="AD23" s="76" t="s">
        <v>190</v>
      </c>
      <c r="AE23" s="76" t="s">
        <v>191</v>
      </c>
      <c r="AF23" s="76" t="s">
        <v>191</v>
      </c>
      <c r="AG23" s="76" t="s">
        <v>191</v>
      </c>
      <c r="AH23" s="76" t="s">
        <v>191</v>
      </c>
      <c r="AI23" s="76" t="s">
        <v>190</v>
      </c>
      <c r="AJ23" s="76" t="s">
        <v>190</v>
      </c>
      <c r="AK23" s="76" t="s">
        <v>190</v>
      </c>
      <c r="AL23" s="76" t="s">
        <v>190</v>
      </c>
      <c r="AM23" s="76" t="s">
        <v>190</v>
      </c>
      <c r="AN23" s="76" t="s">
        <v>190</v>
      </c>
      <c r="AO23" s="76" t="s">
        <v>190</v>
      </c>
      <c r="AP23" s="76" t="s">
        <v>190</v>
      </c>
      <c r="AQ23" s="76" t="s">
        <v>190</v>
      </c>
      <c r="AR23" s="76" t="s">
        <v>190</v>
      </c>
      <c r="AS23" s="76" t="s">
        <v>190</v>
      </c>
      <c r="AT23" s="76" t="s">
        <v>190</v>
      </c>
      <c r="AU23" s="76" t="s">
        <v>113</v>
      </c>
    </row>
    <row r="24" spans="1:47" x14ac:dyDescent="0.2">
      <c r="A24" s="76" t="s">
        <v>116</v>
      </c>
      <c r="B24" s="76" t="s">
        <v>251</v>
      </c>
      <c r="C24" s="76" t="s">
        <v>423</v>
      </c>
      <c r="D24" s="76" t="s">
        <v>424</v>
      </c>
      <c r="E24" s="76" t="s">
        <v>445</v>
      </c>
      <c r="F24" s="76">
        <v>642203</v>
      </c>
      <c r="G24" s="76">
        <v>975347</v>
      </c>
      <c r="H24" s="76">
        <v>100</v>
      </c>
      <c r="I24" s="76" t="b">
        <v>1</v>
      </c>
      <c r="J24" s="76" t="s">
        <v>248</v>
      </c>
      <c r="K24" s="76" t="s">
        <v>403</v>
      </c>
      <c r="L24" s="76" t="s">
        <v>191</v>
      </c>
      <c r="M24" s="76" t="s">
        <v>191</v>
      </c>
      <c r="N24" s="76" t="s">
        <v>461</v>
      </c>
      <c r="O24" s="76" t="s">
        <v>191</v>
      </c>
      <c r="P24" s="76" t="s">
        <v>191</v>
      </c>
      <c r="Q24" s="76" t="s">
        <v>461</v>
      </c>
      <c r="R24" s="76" t="s">
        <v>461</v>
      </c>
      <c r="S24" s="76" t="s">
        <v>461</v>
      </c>
      <c r="T24" s="76" t="s">
        <v>461</v>
      </c>
      <c r="U24" s="76" t="s">
        <v>461</v>
      </c>
      <c r="V24" s="76" t="s">
        <v>461</v>
      </c>
      <c r="W24" s="76" t="s">
        <v>191</v>
      </c>
      <c r="X24" s="76" t="s">
        <v>191</v>
      </c>
      <c r="Y24" s="76" t="s">
        <v>190</v>
      </c>
      <c r="Z24" s="76" t="s">
        <v>190</v>
      </c>
      <c r="AA24" s="76" t="s">
        <v>191</v>
      </c>
      <c r="AB24" s="76" t="s">
        <v>461</v>
      </c>
      <c r="AC24" s="76" t="s">
        <v>190</v>
      </c>
      <c r="AD24" s="76" t="s">
        <v>191</v>
      </c>
      <c r="AE24" s="76" t="s">
        <v>191</v>
      </c>
      <c r="AF24" s="76" t="s">
        <v>191</v>
      </c>
      <c r="AG24" s="76" t="s">
        <v>191</v>
      </c>
      <c r="AH24" s="76" t="s">
        <v>191</v>
      </c>
      <c r="AI24" s="76" t="s">
        <v>192</v>
      </c>
      <c r="AJ24" s="76" t="s">
        <v>192</v>
      </c>
      <c r="AK24" s="76" t="s">
        <v>191</v>
      </c>
      <c r="AL24" s="76" t="s">
        <v>191</v>
      </c>
      <c r="AM24" s="76" t="s">
        <v>190</v>
      </c>
      <c r="AN24" s="76" t="s">
        <v>190</v>
      </c>
      <c r="AO24" s="76" t="s">
        <v>190</v>
      </c>
      <c r="AP24" s="76" t="s">
        <v>190</v>
      </c>
      <c r="AQ24" s="76" t="s">
        <v>190</v>
      </c>
      <c r="AR24" s="76" t="s">
        <v>190</v>
      </c>
      <c r="AS24" s="76" t="s">
        <v>190</v>
      </c>
      <c r="AT24" s="76" t="s">
        <v>191</v>
      </c>
      <c r="AU24" s="76" t="s">
        <v>425</v>
      </c>
    </row>
    <row r="25" spans="1:47" x14ac:dyDescent="0.2">
      <c r="A25" s="76" t="s">
        <v>116</v>
      </c>
      <c r="B25" s="76" t="s">
        <v>279</v>
      </c>
      <c r="C25" s="76" t="s">
        <v>323</v>
      </c>
      <c r="D25" s="76" t="s">
        <v>280</v>
      </c>
      <c r="E25" s="76" t="s">
        <v>446</v>
      </c>
      <c r="F25" s="76">
        <v>641873</v>
      </c>
      <c r="G25" s="76">
        <v>1220815</v>
      </c>
      <c r="H25" s="76">
        <v>100</v>
      </c>
      <c r="I25" s="76" t="b">
        <v>1</v>
      </c>
      <c r="J25" s="76" t="s">
        <v>248</v>
      </c>
      <c r="K25" s="76" t="s">
        <v>403</v>
      </c>
      <c r="L25" s="76" t="s">
        <v>190</v>
      </c>
      <c r="M25" s="76" t="s">
        <v>190</v>
      </c>
      <c r="N25" s="76" t="s">
        <v>190</v>
      </c>
      <c r="O25" s="76" t="s">
        <v>190</v>
      </c>
      <c r="P25" s="76" t="s">
        <v>190</v>
      </c>
      <c r="Q25" s="76" t="s">
        <v>461</v>
      </c>
      <c r="R25" s="76" t="s">
        <v>190</v>
      </c>
      <c r="S25" s="76" t="s">
        <v>190</v>
      </c>
      <c r="T25" s="76" t="s">
        <v>190</v>
      </c>
      <c r="U25" s="76" t="s">
        <v>190</v>
      </c>
      <c r="V25" s="76" t="s">
        <v>190</v>
      </c>
      <c r="W25" s="76" t="s">
        <v>190</v>
      </c>
      <c r="X25" s="76" t="s">
        <v>190</v>
      </c>
      <c r="Y25" s="76" t="s">
        <v>190</v>
      </c>
      <c r="Z25" s="76" t="s">
        <v>190</v>
      </c>
      <c r="AA25" s="76" t="s">
        <v>190</v>
      </c>
      <c r="AB25" s="76" t="s">
        <v>190</v>
      </c>
      <c r="AC25" s="76" t="s">
        <v>190</v>
      </c>
      <c r="AD25" s="76" t="s">
        <v>190</v>
      </c>
      <c r="AE25" s="76" t="s">
        <v>190</v>
      </c>
      <c r="AF25" s="76" t="s">
        <v>190</v>
      </c>
      <c r="AG25" s="76" t="s">
        <v>190</v>
      </c>
      <c r="AH25" s="76" t="s">
        <v>190</v>
      </c>
      <c r="AI25" s="76" t="s">
        <v>190</v>
      </c>
      <c r="AJ25" s="76" t="s">
        <v>190</v>
      </c>
      <c r="AK25" s="76" t="s">
        <v>190</v>
      </c>
      <c r="AL25" s="76" t="s">
        <v>190</v>
      </c>
      <c r="AM25" s="76" t="s">
        <v>190</v>
      </c>
      <c r="AN25" s="76" t="s">
        <v>190</v>
      </c>
      <c r="AO25" s="76" t="s">
        <v>190</v>
      </c>
      <c r="AP25" s="76" t="s">
        <v>190</v>
      </c>
      <c r="AQ25" s="76" t="s">
        <v>190</v>
      </c>
      <c r="AR25" s="76" t="s">
        <v>190</v>
      </c>
      <c r="AS25" s="76" t="s">
        <v>190</v>
      </c>
      <c r="AT25" s="76" t="s">
        <v>190</v>
      </c>
      <c r="AU25" s="76" t="s">
        <v>113</v>
      </c>
    </row>
    <row r="26" spans="1:47" x14ac:dyDescent="0.2">
      <c r="A26" s="76" t="s">
        <v>116</v>
      </c>
      <c r="B26" s="76" t="s">
        <v>272</v>
      </c>
      <c r="C26" s="76" t="s">
        <v>273</v>
      </c>
      <c r="D26" s="76" t="s">
        <v>274</v>
      </c>
      <c r="E26" s="76" t="s">
        <v>447</v>
      </c>
      <c r="F26" s="76">
        <v>642115</v>
      </c>
      <c r="G26" s="76">
        <v>1026120</v>
      </c>
      <c r="H26" s="76">
        <v>100</v>
      </c>
      <c r="I26" s="76" t="b">
        <v>1</v>
      </c>
      <c r="J26" s="76" t="s">
        <v>248</v>
      </c>
      <c r="K26" s="76" t="s">
        <v>403</v>
      </c>
      <c r="L26" s="76" t="s">
        <v>190</v>
      </c>
      <c r="M26" s="76" t="s">
        <v>190</v>
      </c>
      <c r="N26" s="76" t="s">
        <v>191</v>
      </c>
      <c r="O26" s="76" t="s">
        <v>190</v>
      </c>
      <c r="P26" s="76" t="s">
        <v>190</v>
      </c>
      <c r="Q26" s="76" t="s">
        <v>191</v>
      </c>
      <c r="R26" s="76" t="s">
        <v>190</v>
      </c>
      <c r="S26" s="76" t="s">
        <v>190</v>
      </c>
      <c r="T26" s="76" t="s">
        <v>190</v>
      </c>
      <c r="U26" s="76" t="s">
        <v>190</v>
      </c>
      <c r="V26" s="76" t="s">
        <v>190</v>
      </c>
      <c r="W26" s="76" t="s">
        <v>190</v>
      </c>
      <c r="X26" s="76" t="s">
        <v>190</v>
      </c>
      <c r="Y26" s="76" t="s">
        <v>190</v>
      </c>
      <c r="Z26" s="76" t="s">
        <v>191</v>
      </c>
      <c r="AA26" s="76" t="s">
        <v>190</v>
      </c>
      <c r="AB26" s="76" t="s">
        <v>190</v>
      </c>
      <c r="AC26" s="76" t="s">
        <v>190</v>
      </c>
      <c r="AD26" s="76" t="s">
        <v>191</v>
      </c>
      <c r="AE26" s="76" t="s">
        <v>191</v>
      </c>
      <c r="AF26" s="76" t="s">
        <v>190</v>
      </c>
      <c r="AG26" s="76" t="s">
        <v>191</v>
      </c>
      <c r="AH26" s="76" t="s">
        <v>190</v>
      </c>
      <c r="AI26" s="76" t="s">
        <v>190</v>
      </c>
      <c r="AJ26" s="76" t="s">
        <v>190</v>
      </c>
      <c r="AK26" s="76" t="s">
        <v>190</v>
      </c>
      <c r="AL26" s="76" t="s">
        <v>190</v>
      </c>
      <c r="AM26" s="76" t="s">
        <v>190</v>
      </c>
      <c r="AN26" s="76" t="s">
        <v>190</v>
      </c>
      <c r="AO26" s="76" t="s">
        <v>190</v>
      </c>
      <c r="AP26" s="76" t="s">
        <v>190</v>
      </c>
      <c r="AQ26" s="76" t="s">
        <v>190</v>
      </c>
      <c r="AR26" s="76" t="s">
        <v>190</v>
      </c>
      <c r="AS26" s="76" t="s">
        <v>190</v>
      </c>
      <c r="AT26" s="76" t="s">
        <v>190</v>
      </c>
      <c r="AU26" s="76" t="s">
        <v>113</v>
      </c>
    </row>
    <row r="27" spans="1:47" x14ac:dyDescent="0.2">
      <c r="A27" s="76" t="s">
        <v>116</v>
      </c>
      <c r="B27" s="76" t="s">
        <v>267</v>
      </c>
      <c r="C27" s="76" t="s">
        <v>426</v>
      </c>
      <c r="D27" s="76" t="s">
        <v>427</v>
      </c>
      <c r="E27" s="76" t="s">
        <v>448</v>
      </c>
      <c r="F27" s="76">
        <v>643748</v>
      </c>
      <c r="G27" s="76">
        <v>1272293</v>
      </c>
      <c r="H27" s="76">
        <v>100</v>
      </c>
      <c r="I27" s="76" t="b">
        <v>1</v>
      </c>
      <c r="J27" s="76" t="s">
        <v>248</v>
      </c>
      <c r="K27" s="76" t="s">
        <v>403</v>
      </c>
      <c r="L27" s="76" t="s">
        <v>190</v>
      </c>
      <c r="M27" s="76" t="s">
        <v>190</v>
      </c>
      <c r="N27" s="76" t="s">
        <v>190</v>
      </c>
      <c r="O27" s="76" t="s">
        <v>190</v>
      </c>
      <c r="P27" s="76" t="s">
        <v>190</v>
      </c>
      <c r="Q27" s="76" t="s">
        <v>190</v>
      </c>
      <c r="R27" s="76" t="s">
        <v>190</v>
      </c>
      <c r="S27" s="76" t="s">
        <v>190</v>
      </c>
      <c r="T27" s="76" t="s">
        <v>190</v>
      </c>
      <c r="U27" s="76" t="s">
        <v>191</v>
      </c>
      <c r="V27" s="76" t="s">
        <v>191</v>
      </c>
      <c r="W27" s="76" t="s">
        <v>190</v>
      </c>
      <c r="X27" s="76" t="s">
        <v>190</v>
      </c>
      <c r="Y27" s="76" t="s">
        <v>190</v>
      </c>
      <c r="Z27" s="76" t="s">
        <v>190</v>
      </c>
      <c r="AA27" s="76" t="s">
        <v>190</v>
      </c>
      <c r="AB27" s="76" t="s">
        <v>190</v>
      </c>
      <c r="AC27" s="76" t="s">
        <v>190</v>
      </c>
      <c r="AD27" s="76" t="s">
        <v>190</v>
      </c>
      <c r="AE27" s="76" t="s">
        <v>190</v>
      </c>
      <c r="AF27" s="76" t="s">
        <v>190</v>
      </c>
      <c r="AG27" s="76" t="s">
        <v>191</v>
      </c>
      <c r="AH27" s="76" t="s">
        <v>191</v>
      </c>
      <c r="AI27" s="76" t="s">
        <v>190</v>
      </c>
      <c r="AJ27" s="76" t="s">
        <v>190</v>
      </c>
      <c r="AK27" s="76" t="s">
        <v>190</v>
      </c>
      <c r="AL27" s="76" t="s">
        <v>190</v>
      </c>
      <c r="AM27" s="76" t="s">
        <v>191</v>
      </c>
      <c r="AN27" s="76" t="s">
        <v>191</v>
      </c>
      <c r="AO27" s="76" t="s">
        <v>192</v>
      </c>
      <c r="AP27" s="76" t="s">
        <v>192</v>
      </c>
      <c r="AQ27" s="76" t="s">
        <v>191</v>
      </c>
      <c r="AR27" s="76" t="s">
        <v>192</v>
      </c>
      <c r="AS27" s="76" t="s">
        <v>191</v>
      </c>
      <c r="AT27" s="76" t="s">
        <v>190</v>
      </c>
      <c r="AU27" s="76" t="s">
        <v>113</v>
      </c>
    </row>
    <row r="28" spans="1:47" x14ac:dyDescent="0.2">
      <c r="A28" s="76" t="s">
        <v>116</v>
      </c>
      <c r="B28" s="76" t="s">
        <v>251</v>
      </c>
      <c r="C28" s="76" t="s">
        <v>423</v>
      </c>
      <c r="D28" s="76" t="s">
        <v>424</v>
      </c>
      <c r="E28" s="76" t="s">
        <v>449</v>
      </c>
      <c r="F28" s="76">
        <v>640648</v>
      </c>
      <c r="G28" s="76">
        <v>1202711</v>
      </c>
      <c r="H28" s="76">
        <v>100</v>
      </c>
      <c r="I28" s="76" t="b">
        <v>1</v>
      </c>
      <c r="J28" s="76" t="s">
        <v>248</v>
      </c>
      <c r="K28" s="76" t="s">
        <v>403</v>
      </c>
      <c r="L28" s="76" t="s">
        <v>191</v>
      </c>
      <c r="M28" s="76" t="s">
        <v>191</v>
      </c>
      <c r="N28" s="76" t="s">
        <v>461</v>
      </c>
      <c r="O28" s="76" t="s">
        <v>190</v>
      </c>
      <c r="P28" s="76" t="s">
        <v>191</v>
      </c>
      <c r="Q28" s="76" t="s">
        <v>461</v>
      </c>
      <c r="R28" s="76" t="s">
        <v>461</v>
      </c>
      <c r="S28" s="76" t="s">
        <v>461</v>
      </c>
      <c r="T28" s="76" t="s">
        <v>461</v>
      </c>
      <c r="U28" s="76" t="s">
        <v>461</v>
      </c>
      <c r="V28" s="76" t="s">
        <v>461</v>
      </c>
      <c r="W28" s="76" t="s">
        <v>191</v>
      </c>
      <c r="X28" s="76" t="s">
        <v>191</v>
      </c>
      <c r="Y28" s="76" t="s">
        <v>190</v>
      </c>
      <c r="Z28" s="76" t="s">
        <v>190</v>
      </c>
      <c r="AA28" s="76" t="s">
        <v>191</v>
      </c>
      <c r="AB28" s="76" t="s">
        <v>461</v>
      </c>
      <c r="AC28" s="76" t="s">
        <v>190</v>
      </c>
      <c r="AD28" s="76" t="s">
        <v>191</v>
      </c>
      <c r="AE28" s="76" t="s">
        <v>191</v>
      </c>
      <c r="AF28" s="76" t="s">
        <v>191</v>
      </c>
      <c r="AG28" s="76" t="s">
        <v>192</v>
      </c>
      <c r="AH28" s="76" t="s">
        <v>191</v>
      </c>
      <c r="AI28" s="76" t="s">
        <v>191</v>
      </c>
      <c r="AJ28" s="76" t="s">
        <v>191</v>
      </c>
      <c r="AK28" s="76" t="s">
        <v>191</v>
      </c>
      <c r="AL28" s="76" t="s">
        <v>191</v>
      </c>
      <c r="AM28" s="76" t="s">
        <v>190</v>
      </c>
      <c r="AN28" s="76" t="s">
        <v>190</v>
      </c>
      <c r="AO28" s="76" t="s">
        <v>190</v>
      </c>
      <c r="AP28" s="76" t="s">
        <v>190</v>
      </c>
      <c r="AQ28" s="76" t="s">
        <v>190</v>
      </c>
      <c r="AR28" s="76" t="s">
        <v>190</v>
      </c>
      <c r="AS28" s="76" t="s">
        <v>190</v>
      </c>
      <c r="AT28" s="76" t="s">
        <v>191</v>
      </c>
      <c r="AU28" s="76" t="s">
        <v>113</v>
      </c>
    </row>
    <row r="29" spans="1:47" x14ac:dyDescent="0.2">
      <c r="A29" s="76" t="s">
        <v>116</v>
      </c>
      <c r="B29" s="76" t="s">
        <v>264</v>
      </c>
      <c r="C29" s="76" t="s">
        <v>407</v>
      </c>
      <c r="D29" s="76" t="s">
        <v>408</v>
      </c>
      <c r="E29" s="76" t="s">
        <v>450</v>
      </c>
      <c r="F29" s="76">
        <v>640863</v>
      </c>
      <c r="G29" s="76">
        <v>1192742</v>
      </c>
      <c r="H29" s="76">
        <v>100</v>
      </c>
      <c r="I29" s="76" t="b">
        <v>1</v>
      </c>
      <c r="J29" s="76" t="s">
        <v>248</v>
      </c>
      <c r="K29" s="76" t="s">
        <v>403</v>
      </c>
      <c r="L29" s="76" t="s">
        <v>190</v>
      </c>
      <c r="M29" s="76" t="s">
        <v>190</v>
      </c>
      <c r="N29" s="76" t="s">
        <v>190</v>
      </c>
      <c r="O29" s="76" t="s">
        <v>190</v>
      </c>
      <c r="P29" s="76" t="s">
        <v>190</v>
      </c>
      <c r="Q29" s="76" t="s">
        <v>192</v>
      </c>
      <c r="R29" s="76" t="s">
        <v>190</v>
      </c>
      <c r="S29" s="76" t="s">
        <v>191</v>
      </c>
      <c r="T29" s="76" t="s">
        <v>192</v>
      </c>
      <c r="U29" s="76" t="s">
        <v>190</v>
      </c>
      <c r="V29" s="76" t="s">
        <v>190</v>
      </c>
      <c r="W29" s="76" t="s">
        <v>190</v>
      </c>
      <c r="X29" s="76" t="s">
        <v>190</v>
      </c>
      <c r="Y29" s="76" t="s">
        <v>190</v>
      </c>
      <c r="Z29" s="76" t="s">
        <v>190</v>
      </c>
      <c r="AA29" s="76" t="s">
        <v>190</v>
      </c>
      <c r="AB29" s="76" t="s">
        <v>191</v>
      </c>
      <c r="AC29" s="76" t="s">
        <v>190</v>
      </c>
      <c r="AD29" s="76" t="s">
        <v>190</v>
      </c>
      <c r="AE29" s="76" t="s">
        <v>190</v>
      </c>
      <c r="AF29" s="76" t="s">
        <v>190</v>
      </c>
      <c r="AG29" s="76" t="s">
        <v>190</v>
      </c>
      <c r="AH29" s="76" t="s">
        <v>190</v>
      </c>
      <c r="AI29" s="76" t="s">
        <v>190</v>
      </c>
      <c r="AJ29" s="76" t="s">
        <v>190</v>
      </c>
      <c r="AK29" s="76" t="s">
        <v>190</v>
      </c>
      <c r="AL29" s="76" t="s">
        <v>190</v>
      </c>
      <c r="AM29" s="76" t="s">
        <v>191</v>
      </c>
      <c r="AN29" s="76" t="s">
        <v>191</v>
      </c>
      <c r="AO29" s="76" t="s">
        <v>191</v>
      </c>
      <c r="AP29" s="76" t="s">
        <v>191</v>
      </c>
      <c r="AQ29" s="76" t="s">
        <v>191</v>
      </c>
      <c r="AR29" s="76" t="s">
        <v>191</v>
      </c>
      <c r="AS29" s="76" t="s">
        <v>191</v>
      </c>
      <c r="AT29" s="76" t="s">
        <v>190</v>
      </c>
      <c r="AU29" s="76" t="s">
        <v>113</v>
      </c>
    </row>
    <row r="30" spans="1:47" x14ac:dyDescent="0.2">
      <c r="A30" s="76" t="s">
        <v>116</v>
      </c>
      <c r="B30" s="76" t="s">
        <v>272</v>
      </c>
      <c r="C30" s="76" t="s">
        <v>273</v>
      </c>
      <c r="D30" s="76" t="s">
        <v>274</v>
      </c>
      <c r="E30" s="76" t="s">
        <v>334</v>
      </c>
      <c r="F30" s="76">
        <v>979564</v>
      </c>
      <c r="G30" s="76">
        <v>1248662</v>
      </c>
      <c r="H30" s="76">
        <v>100</v>
      </c>
      <c r="I30" s="76" t="b">
        <v>1</v>
      </c>
      <c r="J30" s="76" t="s">
        <v>248</v>
      </c>
      <c r="K30" s="76" t="s">
        <v>322</v>
      </c>
      <c r="L30" s="76" t="s">
        <v>190</v>
      </c>
      <c r="M30" s="76" t="s">
        <v>191</v>
      </c>
      <c r="N30" s="76" t="s">
        <v>461</v>
      </c>
      <c r="O30" s="76" t="s">
        <v>190</v>
      </c>
      <c r="P30" s="76" t="s">
        <v>191</v>
      </c>
      <c r="Q30" s="76" t="s">
        <v>192</v>
      </c>
      <c r="R30" s="76" t="s">
        <v>191</v>
      </c>
      <c r="S30" s="76" t="s">
        <v>191</v>
      </c>
      <c r="T30" s="76" t="s">
        <v>191</v>
      </c>
      <c r="U30" s="76" t="s">
        <v>191</v>
      </c>
      <c r="V30" s="76" t="s">
        <v>191</v>
      </c>
      <c r="W30" s="76" t="s">
        <v>190</v>
      </c>
      <c r="X30" s="76" t="s">
        <v>190</v>
      </c>
      <c r="Y30" s="76" t="s">
        <v>190</v>
      </c>
      <c r="Z30" s="76" t="s">
        <v>191</v>
      </c>
      <c r="AA30" s="76" t="s">
        <v>191</v>
      </c>
      <c r="AB30" s="76" t="s">
        <v>191</v>
      </c>
      <c r="AC30" s="76" t="s">
        <v>191</v>
      </c>
      <c r="AD30" s="76" t="s">
        <v>191</v>
      </c>
      <c r="AE30" s="76" t="s">
        <v>191</v>
      </c>
      <c r="AF30" s="76" t="s">
        <v>191</v>
      </c>
      <c r="AG30" s="76" t="s">
        <v>191</v>
      </c>
      <c r="AH30" s="76" t="s">
        <v>191</v>
      </c>
      <c r="AI30" s="76" t="s">
        <v>190</v>
      </c>
      <c r="AJ30" s="76" t="s">
        <v>190</v>
      </c>
      <c r="AK30" s="76" t="s">
        <v>190</v>
      </c>
      <c r="AL30" s="76" t="s">
        <v>190</v>
      </c>
      <c r="AM30" s="76" t="s">
        <v>190</v>
      </c>
      <c r="AN30" s="76" t="s">
        <v>190</v>
      </c>
      <c r="AO30" s="76" t="s">
        <v>190</v>
      </c>
      <c r="AP30" s="76" t="s">
        <v>190</v>
      </c>
      <c r="AQ30" s="76" t="s">
        <v>190</v>
      </c>
      <c r="AR30" s="76" t="s">
        <v>190</v>
      </c>
      <c r="AS30" s="76" t="s">
        <v>190</v>
      </c>
      <c r="AT30" s="76" t="s">
        <v>190</v>
      </c>
      <c r="AU30" s="76" t="s">
        <v>113</v>
      </c>
    </row>
    <row r="31" spans="1:47" x14ac:dyDescent="0.2">
      <c r="A31" s="76" t="s">
        <v>116</v>
      </c>
      <c r="B31" s="76" t="s">
        <v>256</v>
      </c>
      <c r="C31" s="76" t="s">
        <v>269</v>
      </c>
      <c r="D31" s="76" t="s">
        <v>270</v>
      </c>
      <c r="E31" s="76" t="s">
        <v>344</v>
      </c>
      <c r="F31" s="76">
        <v>645078</v>
      </c>
      <c r="G31" s="76">
        <v>1129745</v>
      </c>
      <c r="H31" s="76">
        <v>100</v>
      </c>
      <c r="I31" s="76" t="b">
        <v>1</v>
      </c>
      <c r="J31" s="76" t="s">
        <v>248</v>
      </c>
      <c r="K31" s="76" t="s">
        <v>322</v>
      </c>
      <c r="L31" s="76" t="s">
        <v>192</v>
      </c>
      <c r="M31" s="76" t="s">
        <v>191</v>
      </c>
      <c r="N31" s="76" t="s">
        <v>191</v>
      </c>
      <c r="O31" s="76" t="s">
        <v>190</v>
      </c>
      <c r="P31" s="76" t="s">
        <v>190</v>
      </c>
      <c r="Q31" s="76" t="s">
        <v>192</v>
      </c>
      <c r="R31" s="76" t="s">
        <v>190</v>
      </c>
      <c r="S31" s="76" t="s">
        <v>191</v>
      </c>
      <c r="T31" s="76" t="s">
        <v>192</v>
      </c>
      <c r="U31" s="76" t="s">
        <v>192</v>
      </c>
      <c r="V31" s="76" t="s">
        <v>190</v>
      </c>
      <c r="W31" s="76" t="s">
        <v>190</v>
      </c>
      <c r="X31" s="76" t="s">
        <v>190</v>
      </c>
      <c r="Y31" s="76" t="s">
        <v>190</v>
      </c>
      <c r="Z31" s="76" t="s">
        <v>190</v>
      </c>
      <c r="AA31" s="76" t="s">
        <v>190</v>
      </c>
      <c r="AB31" s="76" t="s">
        <v>190</v>
      </c>
      <c r="AC31" s="76" t="s">
        <v>190</v>
      </c>
      <c r="AD31" s="76" t="s">
        <v>190</v>
      </c>
      <c r="AE31" s="76" t="s">
        <v>190</v>
      </c>
      <c r="AF31" s="76" t="s">
        <v>190</v>
      </c>
      <c r="AG31" s="76" t="s">
        <v>190</v>
      </c>
      <c r="AH31" s="76" t="s">
        <v>190</v>
      </c>
      <c r="AI31" s="76" t="s">
        <v>190</v>
      </c>
      <c r="AJ31" s="76" t="s">
        <v>190</v>
      </c>
      <c r="AK31" s="76" t="s">
        <v>190</v>
      </c>
      <c r="AL31" s="76" t="s">
        <v>190</v>
      </c>
      <c r="AM31" s="76" t="s">
        <v>190</v>
      </c>
      <c r="AN31" s="76" t="s">
        <v>190</v>
      </c>
      <c r="AO31" s="76" t="s">
        <v>190</v>
      </c>
      <c r="AP31" s="76" t="s">
        <v>190</v>
      </c>
      <c r="AQ31" s="76" t="s">
        <v>190</v>
      </c>
      <c r="AR31" s="76" t="s">
        <v>190</v>
      </c>
      <c r="AS31" s="76" t="s">
        <v>190</v>
      </c>
      <c r="AT31" s="76" t="s">
        <v>190</v>
      </c>
      <c r="AU31" s="76" t="s">
        <v>345</v>
      </c>
    </row>
    <row r="32" spans="1:47" x14ac:dyDescent="0.2">
      <c r="A32" s="76" t="s">
        <v>116</v>
      </c>
      <c r="B32" s="76" t="s">
        <v>267</v>
      </c>
      <c r="C32" s="76" t="s">
        <v>426</v>
      </c>
      <c r="D32" s="76" t="s">
        <v>427</v>
      </c>
      <c r="E32" s="76" t="s">
        <v>451</v>
      </c>
      <c r="F32" s="76">
        <v>645188</v>
      </c>
      <c r="G32" s="76">
        <v>1268561</v>
      </c>
      <c r="H32" s="76">
        <v>100</v>
      </c>
      <c r="I32" s="76" t="b">
        <v>1</v>
      </c>
      <c r="J32" s="76" t="s">
        <v>248</v>
      </c>
      <c r="K32" s="76" t="s">
        <v>403</v>
      </c>
      <c r="L32" s="76" t="s">
        <v>191</v>
      </c>
      <c r="M32" s="76" t="s">
        <v>191</v>
      </c>
      <c r="N32" s="76" t="s">
        <v>190</v>
      </c>
      <c r="O32" s="76" t="s">
        <v>190</v>
      </c>
      <c r="P32" s="76" t="s">
        <v>190</v>
      </c>
      <c r="Q32" s="76" t="s">
        <v>190</v>
      </c>
      <c r="R32" s="76" t="s">
        <v>190</v>
      </c>
      <c r="S32" s="76" t="s">
        <v>190</v>
      </c>
      <c r="T32" s="76" t="s">
        <v>190</v>
      </c>
      <c r="U32" s="76" t="s">
        <v>190</v>
      </c>
      <c r="V32" s="76" t="s">
        <v>191</v>
      </c>
      <c r="W32" s="76" t="s">
        <v>191</v>
      </c>
      <c r="X32" s="76" t="s">
        <v>190</v>
      </c>
      <c r="Y32" s="76" t="s">
        <v>190</v>
      </c>
      <c r="Z32" s="76" t="s">
        <v>190</v>
      </c>
      <c r="AA32" s="76" t="s">
        <v>190</v>
      </c>
      <c r="AB32" s="76" t="s">
        <v>190</v>
      </c>
      <c r="AC32" s="76" t="s">
        <v>191</v>
      </c>
      <c r="AD32" s="76" t="s">
        <v>190</v>
      </c>
      <c r="AE32" s="76" t="s">
        <v>190</v>
      </c>
      <c r="AF32" s="76" t="s">
        <v>190</v>
      </c>
      <c r="AG32" s="76" t="s">
        <v>191</v>
      </c>
      <c r="AH32" s="76" t="s">
        <v>191</v>
      </c>
      <c r="AI32" s="76" t="s">
        <v>190</v>
      </c>
      <c r="AJ32" s="76" t="s">
        <v>190</v>
      </c>
      <c r="AK32" s="76" t="s">
        <v>190</v>
      </c>
      <c r="AL32" s="76" t="s">
        <v>190</v>
      </c>
      <c r="AM32" s="76" t="s">
        <v>191</v>
      </c>
      <c r="AN32" s="76" t="s">
        <v>191</v>
      </c>
      <c r="AO32" s="76" t="s">
        <v>192</v>
      </c>
      <c r="AP32" s="76" t="s">
        <v>192</v>
      </c>
      <c r="AQ32" s="76" t="s">
        <v>191</v>
      </c>
      <c r="AR32" s="76" t="s">
        <v>191</v>
      </c>
      <c r="AS32" s="76" t="s">
        <v>191</v>
      </c>
      <c r="AT32" s="76" t="s">
        <v>190</v>
      </c>
      <c r="AU32" s="76" t="s">
        <v>113</v>
      </c>
    </row>
    <row r="33" spans="1:47" x14ac:dyDescent="0.2">
      <c r="A33" s="76" t="s">
        <v>116</v>
      </c>
      <c r="B33" s="76" t="s">
        <v>276</v>
      </c>
      <c r="C33" s="76" t="s">
        <v>277</v>
      </c>
      <c r="D33" s="76" t="s">
        <v>278</v>
      </c>
      <c r="E33" s="76" t="s">
        <v>325</v>
      </c>
      <c r="F33" s="76">
        <v>644765</v>
      </c>
      <c r="G33" s="76">
        <v>1205063</v>
      </c>
      <c r="H33" s="76">
        <v>100</v>
      </c>
      <c r="I33" s="76" t="b">
        <v>1</v>
      </c>
      <c r="J33" s="76" t="s">
        <v>248</v>
      </c>
      <c r="K33" s="76" t="s">
        <v>322</v>
      </c>
      <c r="L33" s="76" t="s">
        <v>190</v>
      </c>
      <c r="M33" s="76" t="s">
        <v>190</v>
      </c>
      <c r="N33" s="76" t="s">
        <v>190</v>
      </c>
      <c r="O33" s="76" t="s">
        <v>190</v>
      </c>
      <c r="P33" s="76" t="s">
        <v>190</v>
      </c>
      <c r="Q33" s="76" t="s">
        <v>190</v>
      </c>
      <c r="R33" s="76" t="s">
        <v>191</v>
      </c>
      <c r="S33" s="76" t="s">
        <v>190</v>
      </c>
      <c r="T33" s="76" t="s">
        <v>190</v>
      </c>
      <c r="U33" s="76" t="s">
        <v>190</v>
      </c>
      <c r="V33" s="76" t="s">
        <v>190</v>
      </c>
      <c r="W33" s="76" t="s">
        <v>190</v>
      </c>
      <c r="X33" s="76" t="s">
        <v>190</v>
      </c>
      <c r="Y33" s="76" t="s">
        <v>191</v>
      </c>
      <c r="Z33" s="76" t="s">
        <v>190</v>
      </c>
      <c r="AA33" s="76" t="s">
        <v>190</v>
      </c>
      <c r="AB33" s="76" t="s">
        <v>190</v>
      </c>
      <c r="AC33" s="76" t="s">
        <v>190</v>
      </c>
      <c r="AD33" s="76" t="s">
        <v>191</v>
      </c>
      <c r="AE33" s="76" t="s">
        <v>191</v>
      </c>
      <c r="AF33" s="76" t="s">
        <v>191</v>
      </c>
      <c r="AG33" s="76" t="s">
        <v>190</v>
      </c>
      <c r="AH33" s="76" t="s">
        <v>190</v>
      </c>
      <c r="AI33" s="76" t="s">
        <v>190</v>
      </c>
      <c r="AJ33" s="76" t="s">
        <v>190</v>
      </c>
      <c r="AK33" s="76" t="s">
        <v>190</v>
      </c>
      <c r="AL33" s="76" t="s">
        <v>190</v>
      </c>
      <c r="AM33" s="76" t="s">
        <v>190</v>
      </c>
      <c r="AN33" s="76" t="s">
        <v>190</v>
      </c>
      <c r="AO33" s="76" t="s">
        <v>191</v>
      </c>
      <c r="AP33" s="76" t="s">
        <v>191</v>
      </c>
      <c r="AQ33" s="76" t="s">
        <v>191</v>
      </c>
      <c r="AR33" s="76" t="s">
        <v>190</v>
      </c>
      <c r="AS33" s="76" t="s">
        <v>190</v>
      </c>
      <c r="AT33" s="76" t="s">
        <v>190</v>
      </c>
      <c r="AU33" s="76" t="s">
        <v>113</v>
      </c>
    </row>
    <row r="34" spans="1:47" x14ac:dyDescent="0.2">
      <c r="A34" s="76" t="s">
        <v>116</v>
      </c>
      <c r="B34" s="76" t="s">
        <v>267</v>
      </c>
      <c r="C34" s="76" t="s">
        <v>426</v>
      </c>
      <c r="D34" s="76" t="s">
        <v>427</v>
      </c>
      <c r="E34" s="76" t="s">
        <v>452</v>
      </c>
      <c r="F34" s="76">
        <v>637447</v>
      </c>
      <c r="G34" s="76">
        <v>1263373</v>
      </c>
      <c r="H34" s="76">
        <v>100</v>
      </c>
      <c r="I34" s="76" t="b">
        <v>1</v>
      </c>
      <c r="J34" s="76" t="s">
        <v>248</v>
      </c>
      <c r="K34" s="76" t="s">
        <v>403</v>
      </c>
      <c r="L34" s="76" t="s">
        <v>191</v>
      </c>
      <c r="M34" s="76" t="s">
        <v>191</v>
      </c>
      <c r="N34" s="76" t="s">
        <v>191</v>
      </c>
      <c r="O34" s="76" t="s">
        <v>190</v>
      </c>
      <c r="P34" s="76" t="s">
        <v>191</v>
      </c>
      <c r="Q34" s="76" t="s">
        <v>190</v>
      </c>
      <c r="R34" s="76" t="s">
        <v>191</v>
      </c>
      <c r="S34" s="76" t="s">
        <v>191</v>
      </c>
      <c r="T34" s="76" t="s">
        <v>191</v>
      </c>
      <c r="U34" s="76" t="s">
        <v>191</v>
      </c>
      <c r="V34" s="76" t="s">
        <v>191</v>
      </c>
      <c r="W34" s="76" t="s">
        <v>190</v>
      </c>
      <c r="X34" s="76" t="s">
        <v>190</v>
      </c>
      <c r="Y34" s="76" t="s">
        <v>190</v>
      </c>
      <c r="Z34" s="76" t="s">
        <v>190</v>
      </c>
      <c r="AA34" s="76" t="s">
        <v>190</v>
      </c>
      <c r="AB34" s="76" t="s">
        <v>191</v>
      </c>
      <c r="AC34" s="76" t="s">
        <v>191</v>
      </c>
      <c r="AD34" s="76" t="s">
        <v>190</v>
      </c>
      <c r="AE34" s="76" t="s">
        <v>190</v>
      </c>
      <c r="AF34" s="76" t="s">
        <v>190</v>
      </c>
      <c r="AG34" s="76" t="s">
        <v>190</v>
      </c>
      <c r="AH34" s="76" t="s">
        <v>190</v>
      </c>
      <c r="AI34" s="76" t="s">
        <v>191</v>
      </c>
      <c r="AJ34" s="76" t="s">
        <v>191</v>
      </c>
      <c r="AK34" s="76" t="s">
        <v>190</v>
      </c>
      <c r="AL34" s="76" t="s">
        <v>190</v>
      </c>
      <c r="AM34" s="76" t="s">
        <v>191</v>
      </c>
      <c r="AN34" s="76" t="s">
        <v>191</v>
      </c>
      <c r="AO34" s="76" t="s">
        <v>192</v>
      </c>
      <c r="AP34" s="76" t="s">
        <v>192</v>
      </c>
      <c r="AQ34" s="76" t="s">
        <v>191</v>
      </c>
      <c r="AR34" s="76" t="s">
        <v>192</v>
      </c>
      <c r="AS34" s="76" t="s">
        <v>191</v>
      </c>
      <c r="AT34" s="76" t="s">
        <v>190</v>
      </c>
      <c r="AU34" s="76" t="s">
        <v>113</v>
      </c>
    </row>
    <row r="35" spans="1:47" x14ac:dyDescent="0.2">
      <c r="A35" s="76" t="s">
        <v>116</v>
      </c>
      <c r="B35" s="76" t="s">
        <v>279</v>
      </c>
      <c r="C35" s="76" t="s">
        <v>323</v>
      </c>
      <c r="D35" s="76" t="s">
        <v>280</v>
      </c>
      <c r="E35" s="76" t="s">
        <v>324</v>
      </c>
      <c r="F35" s="76">
        <v>646712</v>
      </c>
      <c r="G35" s="76">
        <v>1180224</v>
      </c>
      <c r="H35" s="76">
        <v>100</v>
      </c>
      <c r="I35" s="76" t="b">
        <v>1</v>
      </c>
      <c r="J35" s="76" t="s">
        <v>248</v>
      </c>
      <c r="K35" s="76" t="s">
        <v>322</v>
      </c>
      <c r="L35" s="76" t="s">
        <v>190</v>
      </c>
      <c r="M35" s="76" t="s">
        <v>190</v>
      </c>
      <c r="N35" s="76" t="s">
        <v>461</v>
      </c>
      <c r="O35" s="76" t="s">
        <v>190</v>
      </c>
      <c r="P35" s="76" t="s">
        <v>190</v>
      </c>
      <c r="Q35" s="76" t="s">
        <v>461</v>
      </c>
      <c r="R35" s="76" t="s">
        <v>190</v>
      </c>
      <c r="S35" s="76" t="s">
        <v>190</v>
      </c>
      <c r="T35" s="76" t="s">
        <v>190</v>
      </c>
      <c r="U35" s="76" t="s">
        <v>190</v>
      </c>
      <c r="V35" s="76" t="s">
        <v>190</v>
      </c>
      <c r="W35" s="76" t="s">
        <v>190</v>
      </c>
      <c r="X35" s="76" t="s">
        <v>190</v>
      </c>
      <c r="Y35" s="76" t="s">
        <v>190</v>
      </c>
      <c r="Z35" s="76" t="s">
        <v>190</v>
      </c>
      <c r="AA35" s="76" t="s">
        <v>190</v>
      </c>
      <c r="AB35" s="76" t="s">
        <v>190</v>
      </c>
      <c r="AC35" s="76" t="s">
        <v>190</v>
      </c>
      <c r="AD35" s="76" t="s">
        <v>190</v>
      </c>
      <c r="AE35" s="76" t="s">
        <v>190</v>
      </c>
      <c r="AF35" s="76" t="s">
        <v>190</v>
      </c>
      <c r="AG35" s="76" t="s">
        <v>190</v>
      </c>
      <c r="AH35" s="76" t="s">
        <v>190</v>
      </c>
      <c r="AI35" s="76" t="s">
        <v>190</v>
      </c>
      <c r="AJ35" s="76" t="s">
        <v>190</v>
      </c>
      <c r="AK35" s="76" t="s">
        <v>190</v>
      </c>
      <c r="AL35" s="76" t="s">
        <v>190</v>
      </c>
      <c r="AM35" s="76" t="s">
        <v>190</v>
      </c>
      <c r="AN35" s="76" t="s">
        <v>190</v>
      </c>
      <c r="AO35" s="76" t="s">
        <v>190</v>
      </c>
      <c r="AP35" s="76" t="s">
        <v>190</v>
      </c>
      <c r="AQ35" s="76" t="s">
        <v>190</v>
      </c>
      <c r="AR35" s="76" t="s">
        <v>190</v>
      </c>
      <c r="AS35" s="76" t="s">
        <v>190</v>
      </c>
      <c r="AT35" s="76" t="s">
        <v>190</v>
      </c>
      <c r="AU35" s="76" t="s">
        <v>113</v>
      </c>
    </row>
    <row r="36" spans="1:47" x14ac:dyDescent="0.2">
      <c r="A36" s="76" t="s">
        <v>116</v>
      </c>
      <c r="B36" s="76" t="s">
        <v>251</v>
      </c>
      <c r="C36" s="76" t="s">
        <v>423</v>
      </c>
      <c r="D36" s="76" t="s">
        <v>424</v>
      </c>
      <c r="E36" s="76" t="s">
        <v>453</v>
      </c>
      <c r="F36" s="76">
        <v>640145</v>
      </c>
      <c r="G36" s="76">
        <v>1194492</v>
      </c>
      <c r="H36" s="76">
        <v>100</v>
      </c>
      <c r="I36" s="76" t="b">
        <v>1</v>
      </c>
      <c r="J36" s="76" t="s">
        <v>248</v>
      </c>
      <c r="K36" s="76" t="s">
        <v>403</v>
      </c>
      <c r="L36" s="76" t="s">
        <v>190</v>
      </c>
      <c r="M36" s="76" t="s">
        <v>190</v>
      </c>
      <c r="N36" s="76" t="s">
        <v>461</v>
      </c>
      <c r="O36" s="76" t="s">
        <v>190</v>
      </c>
      <c r="P36" s="76" t="s">
        <v>190</v>
      </c>
      <c r="Q36" s="76" t="s">
        <v>461</v>
      </c>
      <c r="R36" s="76" t="s">
        <v>461</v>
      </c>
      <c r="S36" s="76" t="s">
        <v>461</v>
      </c>
      <c r="T36" s="76" t="s">
        <v>461</v>
      </c>
      <c r="U36" s="76" t="s">
        <v>461</v>
      </c>
      <c r="V36" s="76" t="s">
        <v>461</v>
      </c>
      <c r="W36" s="76" t="s">
        <v>190</v>
      </c>
      <c r="X36" s="76" t="s">
        <v>190</v>
      </c>
      <c r="Y36" s="76" t="s">
        <v>190</v>
      </c>
      <c r="Z36" s="76" t="s">
        <v>190</v>
      </c>
      <c r="AA36" s="76" t="s">
        <v>190</v>
      </c>
      <c r="AB36" s="76" t="s">
        <v>190</v>
      </c>
      <c r="AC36" s="76" t="s">
        <v>190</v>
      </c>
      <c r="AD36" s="76" t="s">
        <v>190</v>
      </c>
      <c r="AE36" s="76" t="s">
        <v>190</v>
      </c>
      <c r="AF36" s="76" t="s">
        <v>190</v>
      </c>
      <c r="AG36" s="76" t="s">
        <v>190</v>
      </c>
      <c r="AH36" s="76" t="s">
        <v>461</v>
      </c>
      <c r="AI36" s="76" t="s">
        <v>190</v>
      </c>
      <c r="AJ36" s="76" t="s">
        <v>190</v>
      </c>
      <c r="AK36" s="76" t="s">
        <v>190</v>
      </c>
      <c r="AL36" s="76" t="s">
        <v>190</v>
      </c>
      <c r="AM36" s="76" t="s">
        <v>190</v>
      </c>
      <c r="AN36" s="76" t="s">
        <v>190</v>
      </c>
      <c r="AO36" s="76" t="s">
        <v>190</v>
      </c>
      <c r="AP36" s="76" t="s">
        <v>190</v>
      </c>
      <c r="AQ36" s="76" t="s">
        <v>190</v>
      </c>
      <c r="AR36" s="76" t="s">
        <v>190</v>
      </c>
      <c r="AS36" s="76" t="s">
        <v>190</v>
      </c>
      <c r="AT36" s="76" t="s">
        <v>190</v>
      </c>
      <c r="AU36" s="76" t="s">
        <v>113</v>
      </c>
    </row>
    <row r="37" spans="1:47" x14ac:dyDescent="0.2">
      <c r="A37" s="76" t="s">
        <v>116</v>
      </c>
      <c r="B37" s="76" t="s">
        <v>275</v>
      </c>
      <c r="C37" s="76" t="s">
        <v>414</v>
      </c>
      <c r="D37" s="76" t="s">
        <v>415</v>
      </c>
      <c r="E37" s="76" t="s">
        <v>454</v>
      </c>
      <c r="F37" s="76">
        <v>636496</v>
      </c>
      <c r="G37" s="76">
        <v>1263376</v>
      </c>
      <c r="H37" s="76">
        <v>100</v>
      </c>
      <c r="I37" s="76" t="b">
        <v>1</v>
      </c>
      <c r="J37" s="76" t="s">
        <v>248</v>
      </c>
      <c r="K37" s="76" t="s">
        <v>403</v>
      </c>
      <c r="L37" s="76" t="s">
        <v>191</v>
      </c>
      <c r="M37" s="76" t="s">
        <v>190</v>
      </c>
      <c r="N37" s="76" t="s">
        <v>191</v>
      </c>
      <c r="O37" s="76" t="s">
        <v>190</v>
      </c>
      <c r="P37" s="76" t="s">
        <v>190</v>
      </c>
      <c r="Q37" s="76" t="s">
        <v>191</v>
      </c>
      <c r="R37" s="76" t="s">
        <v>190</v>
      </c>
      <c r="S37" s="76" t="s">
        <v>190</v>
      </c>
      <c r="T37" s="76" t="s">
        <v>191</v>
      </c>
      <c r="U37" s="76" t="s">
        <v>191</v>
      </c>
      <c r="V37" s="76" t="s">
        <v>190</v>
      </c>
      <c r="W37" s="76" t="s">
        <v>190</v>
      </c>
      <c r="X37" s="76" t="s">
        <v>190</v>
      </c>
      <c r="Y37" s="76" t="s">
        <v>190</v>
      </c>
      <c r="Z37" s="76" t="s">
        <v>191</v>
      </c>
      <c r="AA37" s="76" t="s">
        <v>190</v>
      </c>
      <c r="AB37" s="76" t="s">
        <v>191</v>
      </c>
      <c r="AC37" s="76" t="s">
        <v>190</v>
      </c>
      <c r="AD37" s="76" t="s">
        <v>190</v>
      </c>
      <c r="AE37" s="76" t="s">
        <v>190</v>
      </c>
      <c r="AF37" s="76" t="s">
        <v>190</v>
      </c>
      <c r="AG37" s="76" t="s">
        <v>190</v>
      </c>
      <c r="AH37" s="76" t="s">
        <v>191</v>
      </c>
      <c r="AI37" s="76" t="s">
        <v>190</v>
      </c>
      <c r="AJ37" s="76" t="s">
        <v>190</v>
      </c>
      <c r="AK37" s="76" t="s">
        <v>190</v>
      </c>
      <c r="AL37" s="76" t="s">
        <v>190</v>
      </c>
      <c r="AM37" s="76" t="s">
        <v>191</v>
      </c>
      <c r="AN37" s="76" t="s">
        <v>191</v>
      </c>
      <c r="AO37" s="76" t="s">
        <v>191</v>
      </c>
      <c r="AP37" s="76" t="s">
        <v>191</v>
      </c>
      <c r="AQ37" s="76" t="s">
        <v>191</v>
      </c>
      <c r="AR37" s="76" t="s">
        <v>191</v>
      </c>
      <c r="AS37" s="76" t="s">
        <v>191</v>
      </c>
      <c r="AT37" s="76" t="s">
        <v>190</v>
      </c>
      <c r="AU37" s="76" t="s">
        <v>113</v>
      </c>
    </row>
    <row r="38" spans="1:47" x14ac:dyDescent="0.2">
      <c r="A38" s="76" t="s">
        <v>116</v>
      </c>
      <c r="B38" s="76" t="s">
        <v>304</v>
      </c>
      <c r="C38" s="76" t="s">
        <v>314</v>
      </c>
      <c r="D38" s="76" t="s">
        <v>405</v>
      </c>
      <c r="E38" s="76" t="s">
        <v>455</v>
      </c>
      <c r="F38" s="76">
        <v>643420</v>
      </c>
      <c r="G38" s="76">
        <v>1275720</v>
      </c>
      <c r="H38" s="76">
        <v>100</v>
      </c>
      <c r="I38" s="76" t="b">
        <v>1</v>
      </c>
      <c r="J38" s="76" t="s">
        <v>248</v>
      </c>
      <c r="K38" s="76" t="s">
        <v>403</v>
      </c>
      <c r="L38" s="76" t="s">
        <v>190</v>
      </c>
      <c r="M38" s="76" t="s">
        <v>190</v>
      </c>
      <c r="N38" s="76" t="s">
        <v>191</v>
      </c>
      <c r="O38" s="76" t="s">
        <v>190</v>
      </c>
      <c r="P38" s="76" t="s">
        <v>190</v>
      </c>
      <c r="Q38" s="76" t="s">
        <v>191</v>
      </c>
      <c r="R38" s="76" t="s">
        <v>191</v>
      </c>
      <c r="S38" s="76" t="s">
        <v>190</v>
      </c>
      <c r="T38" s="76" t="s">
        <v>190</v>
      </c>
      <c r="U38" s="76" t="s">
        <v>190</v>
      </c>
      <c r="V38" s="76" t="s">
        <v>190</v>
      </c>
      <c r="W38" s="76" t="s">
        <v>191</v>
      </c>
      <c r="X38" s="76" t="s">
        <v>190</v>
      </c>
      <c r="Y38" s="76" t="s">
        <v>190</v>
      </c>
      <c r="Z38" s="76" t="s">
        <v>190</v>
      </c>
      <c r="AA38" s="76" t="s">
        <v>190</v>
      </c>
      <c r="AB38" s="76" t="s">
        <v>190</v>
      </c>
      <c r="AC38" s="76" t="s">
        <v>190</v>
      </c>
      <c r="AD38" s="76" t="s">
        <v>191</v>
      </c>
      <c r="AE38" s="76" t="s">
        <v>192</v>
      </c>
      <c r="AF38" s="76" t="s">
        <v>191</v>
      </c>
      <c r="AG38" s="76" t="s">
        <v>191</v>
      </c>
      <c r="AH38" s="76" t="s">
        <v>191</v>
      </c>
      <c r="AI38" s="76" t="s">
        <v>190</v>
      </c>
      <c r="AJ38" s="76" t="s">
        <v>190</v>
      </c>
      <c r="AK38" s="76" t="s">
        <v>190</v>
      </c>
      <c r="AL38" s="76" t="s">
        <v>190</v>
      </c>
      <c r="AM38" s="76" t="s">
        <v>190</v>
      </c>
      <c r="AN38" s="76" t="s">
        <v>191</v>
      </c>
      <c r="AO38" s="76" t="s">
        <v>191</v>
      </c>
      <c r="AP38" s="76" t="s">
        <v>191</v>
      </c>
      <c r="AQ38" s="76" t="s">
        <v>190</v>
      </c>
      <c r="AR38" s="76" t="s">
        <v>190</v>
      </c>
      <c r="AS38" s="76" t="s">
        <v>191</v>
      </c>
      <c r="AT38" s="76" t="s">
        <v>191</v>
      </c>
      <c r="AU38" s="76" t="s">
        <v>113</v>
      </c>
    </row>
    <row r="39" spans="1:47" x14ac:dyDescent="0.2">
      <c r="A39" s="76" t="s">
        <v>116</v>
      </c>
      <c r="B39" s="76" t="s">
        <v>420</v>
      </c>
      <c r="C39" s="76" t="s">
        <v>419</v>
      </c>
      <c r="D39" s="76" t="s">
        <v>421</v>
      </c>
      <c r="E39" s="76" t="s">
        <v>456</v>
      </c>
      <c r="F39" s="76">
        <v>641967</v>
      </c>
      <c r="G39" s="76">
        <v>1252627</v>
      </c>
      <c r="H39" s="76">
        <v>100</v>
      </c>
      <c r="I39" s="76" t="b">
        <v>1</v>
      </c>
      <c r="J39" s="76" t="s">
        <v>248</v>
      </c>
      <c r="K39" s="76" t="s">
        <v>403</v>
      </c>
      <c r="L39" s="76" t="s">
        <v>190</v>
      </c>
      <c r="M39" s="76" t="s">
        <v>190</v>
      </c>
      <c r="N39" s="76" t="s">
        <v>461</v>
      </c>
      <c r="O39" s="76" t="s">
        <v>190</v>
      </c>
      <c r="P39" s="76" t="s">
        <v>190</v>
      </c>
      <c r="Q39" s="76" t="s">
        <v>190</v>
      </c>
      <c r="R39" s="76" t="s">
        <v>190</v>
      </c>
      <c r="S39" s="76" t="s">
        <v>190</v>
      </c>
      <c r="T39" s="76" t="s">
        <v>190</v>
      </c>
      <c r="U39" s="76" t="s">
        <v>191</v>
      </c>
      <c r="V39" s="76" t="s">
        <v>190</v>
      </c>
      <c r="W39" s="76" t="s">
        <v>190</v>
      </c>
      <c r="X39" s="76" t="s">
        <v>190</v>
      </c>
      <c r="Y39" s="76" t="s">
        <v>190</v>
      </c>
      <c r="Z39" s="76" t="s">
        <v>190</v>
      </c>
      <c r="AA39" s="76" t="s">
        <v>190</v>
      </c>
      <c r="AB39" s="76" t="s">
        <v>190</v>
      </c>
      <c r="AC39" s="76" t="s">
        <v>190</v>
      </c>
      <c r="AD39" s="76" t="s">
        <v>190</v>
      </c>
      <c r="AE39" s="76" t="s">
        <v>190</v>
      </c>
      <c r="AF39" s="76" t="s">
        <v>190</v>
      </c>
      <c r="AG39" s="76" t="s">
        <v>190</v>
      </c>
      <c r="AH39" s="76" t="s">
        <v>190</v>
      </c>
      <c r="AI39" s="76" t="s">
        <v>192</v>
      </c>
      <c r="AJ39" s="76" t="s">
        <v>191</v>
      </c>
      <c r="AK39" s="76" t="s">
        <v>191</v>
      </c>
      <c r="AL39" s="76" t="s">
        <v>190</v>
      </c>
      <c r="AM39" s="76" t="s">
        <v>190</v>
      </c>
      <c r="AN39" s="76" t="s">
        <v>190</v>
      </c>
      <c r="AO39" s="76" t="s">
        <v>190</v>
      </c>
      <c r="AP39" s="76" t="s">
        <v>190</v>
      </c>
      <c r="AQ39" s="76" t="s">
        <v>190</v>
      </c>
      <c r="AR39" s="76" t="s">
        <v>190</v>
      </c>
      <c r="AS39" s="76" t="s">
        <v>190</v>
      </c>
      <c r="AT39" s="76" t="s">
        <v>190</v>
      </c>
      <c r="AU39" s="76" t="s">
        <v>113</v>
      </c>
    </row>
    <row r="40" spans="1:47" x14ac:dyDescent="0.2">
      <c r="A40" s="76" t="s">
        <v>116</v>
      </c>
      <c r="B40" s="76" t="s">
        <v>304</v>
      </c>
      <c r="C40" s="76" t="s">
        <v>314</v>
      </c>
      <c r="D40" s="76" t="s">
        <v>405</v>
      </c>
      <c r="E40" s="76" t="s">
        <v>457</v>
      </c>
      <c r="F40" s="76">
        <v>641564</v>
      </c>
      <c r="G40" s="76">
        <v>1142510</v>
      </c>
      <c r="H40" s="76">
        <v>100</v>
      </c>
      <c r="I40" s="76" t="b">
        <v>1</v>
      </c>
      <c r="J40" s="76" t="s">
        <v>248</v>
      </c>
      <c r="K40" s="76" t="s">
        <v>403</v>
      </c>
      <c r="L40" s="76" t="s">
        <v>190</v>
      </c>
      <c r="M40" s="76" t="s">
        <v>190</v>
      </c>
      <c r="N40" s="76" t="s">
        <v>191</v>
      </c>
      <c r="O40" s="76" t="s">
        <v>190</v>
      </c>
      <c r="P40" s="76" t="s">
        <v>190</v>
      </c>
      <c r="Q40" s="76" t="s">
        <v>191</v>
      </c>
      <c r="R40" s="76" t="s">
        <v>191</v>
      </c>
      <c r="S40" s="76" t="s">
        <v>191</v>
      </c>
      <c r="T40" s="76" t="s">
        <v>191</v>
      </c>
      <c r="U40" s="76" t="s">
        <v>191</v>
      </c>
      <c r="V40" s="76" t="s">
        <v>190</v>
      </c>
      <c r="W40" s="76" t="s">
        <v>190</v>
      </c>
      <c r="X40" s="76" t="s">
        <v>190</v>
      </c>
      <c r="Y40" s="76" t="s">
        <v>190</v>
      </c>
      <c r="Z40" s="76" t="s">
        <v>190</v>
      </c>
      <c r="AA40" s="76" t="s">
        <v>190</v>
      </c>
      <c r="AB40" s="76" t="s">
        <v>191</v>
      </c>
      <c r="AC40" s="76" t="s">
        <v>190</v>
      </c>
      <c r="AD40" s="76" t="s">
        <v>191</v>
      </c>
      <c r="AE40" s="76" t="s">
        <v>191</v>
      </c>
      <c r="AF40" s="76" t="s">
        <v>191</v>
      </c>
      <c r="AG40" s="76" t="s">
        <v>191</v>
      </c>
      <c r="AH40" s="76" t="s">
        <v>190</v>
      </c>
      <c r="AI40" s="76" t="s">
        <v>190</v>
      </c>
      <c r="AJ40" s="76" t="s">
        <v>190</v>
      </c>
      <c r="AK40" s="76" t="s">
        <v>190</v>
      </c>
      <c r="AL40" s="76" t="s">
        <v>190</v>
      </c>
      <c r="AM40" s="76" t="s">
        <v>190</v>
      </c>
      <c r="AN40" s="76" t="s">
        <v>191</v>
      </c>
      <c r="AO40" s="76" t="s">
        <v>191</v>
      </c>
      <c r="AP40" s="76" t="s">
        <v>190</v>
      </c>
      <c r="AQ40" s="76" t="s">
        <v>190</v>
      </c>
      <c r="AR40" s="76" t="s">
        <v>190</v>
      </c>
      <c r="AS40" s="76" t="s">
        <v>191</v>
      </c>
      <c r="AT40" s="76" t="s">
        <v>190</v>
      </c>
      <c r="AU40" s="76" t="s">
        <v>113</v>
      </c>
    </row>
    <row r="41" spans="1:47" x14ac:dyDescent="0.2">
      <c r="A41" s="76" t="s">
        <v>116</v>
      </c>
      <c r="B41" s="76" t="s">
        <v>276</v>
      </c>
      <c r="C41" s="76" t="s">
        <v>277</v>
      </c>
      <c r="D41" s="76" t="s">
        <v>278</v>
      </c>
      <c r="E41" s="76" t="s">
        <v>326</v>
      </c>
      <c r="F41" s="76">
        <v>634549</v>
      </c>
      <c r="G41" s="76">
        <v>1221296</v>
      </c>
      <c r="H41" s="76">
        <v>100</v>
      </c>
      <c r="I41" s="76" t="b">
        <v>1</v>
      </c>
      <c r="J41" s="76" t="s">
        <v>248</v>
      </c>
      <c r="K41" s="76" t="s">
        <v>322</v>
      </c>
      <c r="L41" s="76" t="s">
        <v>190</v>
      </c>
      <c r="M41" s="76" t="s">
        <v>190</v>
      </c>
      <c r="N41" s="76" t="s">
        <v>191</v>
      </c>
      <c r="O41" s="76" t="s">
        <v>190</v>
      </c>
      <c r="P41" s="76" t="s">
        <v>190</v>
      </c>
      <c r="Q41" s="76" t="s">
        <v>190</v>
      </c>
      <c r="R41" s="76" t="s">
        <v>191</v>
      </c>
      <c r="S41" s="76" t="s">
        <v>190</v>
      </c>
      <c r="T41" s="76" t="s">
        <v>190</v>
      </c>
      <c r="U41" s="76" t="s">
        <v>190</v>
      </c>
      <c r="V41" s="76" t="s">
        <v>190</v>
      </c>
      <c r="W41" s="76" t="s">
        <v>190</v>
      </c>
      <c r="X41" s="76" t="s">
        <v>191</v>
      </c>
      <c r="Y41" s="76" t="s">
        <v>191</v>
      </c>
      <c r="Z41" s="76" t="s">
        <v>191</v>
      </c>
      <c r="AA41" s="76" t="s">
        <v>191</v>
      </c>
      <c r="AB41" s="76" t="s">
        <v>191</v>
      </c>
      <c r="AC41" s="76" t="s">
        <v>190</v>
      </c>
      <c r="AD41" s="76" t="s">
        <v>191</v>
      </c>
      <c r="AE41" s="76" t="s">
        <v>191</v>
      </c>
      <c r="AF41" s="76" t="s">
        <v>191</v>
      </c>
      <c r="AG41" s="76" t="s">
        <v>191</v>
      </c>
      <c r="AH41" s="76" t="s">
        <v>191</v>
      </c>
      <c r="AI41" s="76" t="s">
        <v>190</v>
      </c>
      <c r="AJ41" s="76" t="s">
        <v>191</v>
      </c>
      <c r="AK41" s="76" t="s">
        <v>190</v>
      </c>
      <c r="AL41" s="76" t="s">
        <v>190</v>
      </c>
      <c r="AM41" s="76" t="s">
        <v>191</v>
      </c>
      <c r="AN41" s="76" t="s">
        <v>190</v>
      </c>
      <c r="AO41" s="76" t="s">
        <v>191</v>
      </c>
      <c r="AP41" s="76" t="s">
        <v>191</v>
      </c>
      <c r="AQ41" s="76" t="s">
        <v>191</v>
      </c>
      <c r="AR41" s="76" t="s">
        <v>191</v>
      </c>
      <c r="AS41" s="76" t="s">
        <v>190</v>
      </c>
      <c r="AT41" s="76" t="s">
        <v>190</v>
      </c>
      <c r="AU41" s="76" t="s">
        <v>113</v>
      </c>
    </row>
    <row r="42" spans="1:47" x14ac:dyDescent="0.2">
      <c r="A42" s="76" t="s">
        <v>116</v>
      </c>
      <c r="B42" s="76" t="s">
        <v>279</v>
      </c>
      <c r="C42" s="76" t="s">
        <v>323</v>
      </c>
      <c r="D42" s="76" t="s">
        <v>280</v>
      </c>
      <c r="E42" s="76" t="s">
        <v>458</v>
      </c>
      <c r="F42" s="76">
        <v>643322</v>
      </c>
      <c r="G42" s="76">
        <v>1276988</v>
      </c>
      <c r="H42" s="76">
        <v>100</v>
      </c>
      <c r="I42" s="76" t="b">
        <v>1</v>
      </c>
      <c r="J42" s="76" t="s">
        <v>248</v>
      </c>
      <c r="K42" s="76" t="s">
        <v>403</v>
      </c>
      <c r="L42" s="76" t="s">
        <v>190</v>
      </c>
      <c r="M42" s="76" t="s">
        <v>190</v>
      </c>
      <c r="N42" s="76" t="s">
        <v>190</v>
      </c>
      <c r="O42" s="76" t="s">
        <v>190</v>
      </c>
      <c r="P42" s="76" t="s">
        <v>190</v>
      </c>
      <c r="Q42" s="76" t="s">
        <v>461</v>
      </c>
      <c r="R42" s="76" t="s">
        <v>190</v>
      </c>
      <c r="S42" s="76" t="s">
        <v>190</v>
      </c>
      <c r="T42" s="76" t="s">
        <v>190</v>
      </c>
      <c r="U42" s="76" t="s">
        <v>190</v>
      </c>
      <c r="V42" s="76" t="s">
        <v>190</v>
      </c>
      <c r="W42" s="76" t="s">
        <v>190</v>
      </c>
      <c r="X42" s="76" t="s">
        <v>190</v>
      </c>
      <c r="Y42" s="76" t="s">
        <v>190</v>
      </c>
      <c r="Z42" s="76" t="s">
        <v>190</v>
      </c>
      <c r="AA42" s="76" t="s">
        <v>190</v>
      </c>
      <c r="AB42" s="76" t="s">
        <v>191</v>
      </c>
      <c r="AC42" s="76" t="s">
        <v>190</v>
      </c>
      <c r="AD42" s="76" t="s">
        <v>190</v>
      </c>
      <c r="AE42" s="76" t="s">
        <v>190</v>
      </c>
      <c r="AF42" s="76" t="s">
        <v>190</v>
      </c>
      <c r="AG42" s="76" t="s">
        <v>190</v>
      </c>
      <c r="AH42" s="76" t="s">
        <v>190</v>
      </c>
      <c r="AI42" s="76" t="s">
        <v>190</v>
      </c>
      <c r="AJ42" s="76" t="s">
        <v>190</v>
      </c>
      <c r="AK42" s="76" t="s">
        <v>190</v>
      </c>
      <c r="AL42" s="76" t="s">
        <v>190</v>
      </c>
      <c r="AM42" s="76" t="s">
        <v>190</v>
      </c>
      <c r="AN42" s="76" t="s">
        <v>190</v>
      </c>
      <c r="AO42" s="76" t="s">
        <v>190</v>
      </c>
      <c r="AP42" s="76" t="s">
        <v>190</v>
      </c>
      <c r="AQ42" s="76" t="s">
        <v>190</v>
      </c>
      <c r="AR42" s="76" t="s">
        <v>190</v>
      </c>
      <c r="AS42" s="76" t="s">
        <v>190</v>
      </c>
      <c r="AT42" s="76" t="s">
        <v>190</v>
      </c>
      <c r="AU42" s="76" t="s">
        <v>113</v>
      </c>
    </row>
    <row r="43" spans="1:47" x14ac:dyDescent="0.2">
      <c r="A43" s="76" t="s">
        <v>116</v>
      </c>
      <c r="B43" s="76" t="s">
        <v>258</v>
      </c>
      <c r="C43" s="76" t="s">
        <v>410</v>
      </c>
      <c r="D43" s="76" t="s">
        <v>411</v>
      </c>
      <c r="E43" s="76" t="s">
        <v>459</v>
      </c>
      <c r="F43" s="76">
        <v>459645</v>
      </c>
      <c r="G43" s="76">
        <v>1274442</v>
      </c>
      <c r="H43" s="76">
        <v>100</v>
      </c>
      <c r="I43" s="76" t="b">
        <v>1</v>
      </c>
      <c r="J43" s="76" t="s">
        <v>248</v>
      </c>
      <c r="K43" s="76" t="s">
        <v>403</v>
      </c>
      <c r="L43" s="76" t="s">
        <v>190</v>
      </c>
      <c r="M43" s="76" t="s">
        <v>190</v>
      </c>
      <c r="N43" s="76" t="s">
        <v>191</v>
      </c>
      <c r="O43" s="76" t="s">
        <v>190</v>
      </c>
      <c r="P43" s="76" t="s">
        <v>190</v>
      </c>
      <c r="Q43" s="76" t="s">
        <v>190</v>
      </c>
      <c r="R43" s="76" t="s">
        <v>190</v>
      </c>
      <c r="S43" s="76" t="s">
        <v>190</v>
      </c>
      <c r="T43" s="76" t="s">
        <v>190</v>
      </c>
      <c r="U43" s="76" t="s">
        <v>190</v>
      </c>
      <c r="V43" s="76" t="s">
        <v>190</v>
      </c>
      <c r="W43" s="76" t="s">
        <v>190</v>
      </c>
      <c r="X43" s="76" t="s">
        <v>190</v>
      </c>
      <c r="Y43" s="76" t="s">
        <v>190</v>
      </c>
      <c r="Z43" s="76" t="s">
        <v>190</v>
      </c>
      <c r="AA43" s="76" t="s">
        <v>190</v>
      </c>
      <c r="AB43" s="76" t="s">
        <v>190</v>
      </c>
      <c r="AC43" s="76" t="s">
        <v>190</v>
      </c>
      <c r="AD43" s="76" t="s">
        <v>190</v>
      </c>
      <c r="AE43" s="76" t="s">
        <v>190</v>
      </c>
      <c r="AF43" s="76" t="s">
        <v>190</v>
      </c>
      <c r="AG43" s="76" t="s">
        <v>190</v>
      </c>
      <c r="AH43" s="76" t="s">
        <v>190</v>
      </c>
      <c r="AI43" s="76" t="s">
        <v>190</v>
      </c>
      <c r="AJ43" s="76" t="s">
        <v>190</v>
      </c>
      <c r="AK43" s="76" t="s">
        <v>190</v>
      </c>
      <c r="AL43" s="76" t="s">
        <v>190</v>
      </c>
      <c r="AM43" s="76" t="s">
        <v>191</v>
      </c>
      <c r="AN43" s="76" t="s">
        <v>191</v>
      </c>
      <c r="AO43" s="76" t="s">
        <v>191</v>
      </c>
      <c r="AP43" s="76" t="s">
        <v>191</v>
      </c>
      <c r="AQ43" s="76" t="s">
        <v>191</v>
      </c>
      <c r="AR43" s="76" t="s">
        <v>191</v>
      </c>
      <c r="AS43" s="76" t="s">
        <v>191</v>
      </c>
      <c r="AT43" s="76" t="s">
        <v>190</v>
      </c>
      <c r="AU43" s="76" t="s">
        <v>113</v>
      </c>
    </row>
    <row r="44" spans="1:47" x14ac:dyDescent="0.2">
      <c r="A44" s="76" t="s">
        <v>116</v>
      </c>
      <c r="B44" s="76" t="s">
        <v>276</v>
      </c>
      <c r="C44" s="76" t="s">
        <v>277</v>
      </c>
      <c r="D44" s="76" t="s">
        <v>278</v>
      </c>
      <c r="E44" s="76" t="s">
        <v>327</v>
      </c>
      <c r="F44" s="76" t="s">
        <v>328</v>
      </c>
      <c r="G44" s="76">
        <v>1248778</v>
      </c>
      <c r="H44" s="76">
        <v>100</v>
      </c>
      <c r="I44" s="76" t="b">
        <v>1</v>
      </c>
      <c r="J44" s="76" t="s">
        <v>248</v>
      </c>
      <c r="K44" s="76" t="s">
        <v>322</v>
      </c>
      <c r="L44" s="76" t="s">
        <v>190</v>
      </c>
      <c r="M44" s="76" t="s">
        <v>190</v>
      </c>
      <c r="N44" s="76" t="s">
        <v>190</v>
      </c>
      <c r="O44" s="76" t="s">
        <v>190</v>
      </c>
      <c r="P44" s="76" t="s">
        <v>190</v>
      </c>
      <c r="Q44" s="76" t="s">
        <v>190</v>
      </c>
      <c r="R44" s="76" t="s">
        <v>190</v>
      </c>
      <c r="S44" s="76" t="s">
        <v>190</v>
      </c>
      <c r="T44" s="76" t="s">
        <v>190</v>
      </c>
      <c r="U44" s="76" t="s">
        <v>190</v>
      </c>
      <c r="V44" s="76" t="s">
        <v>190</v>
      </c>
      <c r="W44" s="76" t="s">
        <v>190</v>
      </c>
      <c r="X44" s="76" t="s">
        <v>190</v>
      </c>
      <c r="Y44" s="76" t="s">
        <v>190</v>
      </c>
      <c r="Z44" s="76" t="s">
        <v>190</v>
      </c>
      <c r="AA44" s="76" t="s">
        <v>190</v>
      </c>
      <c r="AB44" s="76" t="s">
        <v>190</v>
      </c>
      <c r="AC44" s="76" t="s">
        <v>190</v>
      </c>
      <c r="AD44" s="76" t="s">
        <v>191</v>
      </c>
      <c r="AE44" s="76" t="s">
        <v>190</v>
      </c>
      <c r="AF44" s="76" t="s">
        <v>190</v>
      </c>
      <c r="AG44" s="76" t="s">
        <v>190</v>
      </c>
      <c r="AH44" s="76" t="s">
        <v>190</v>
      </c>
      <c r="AI44" s="76" t="s">
        <v>190</v>
      </c>
      <c r="AJ44" s="76" t="s">
        <v>190</v>
      </c>
      <c r="AK44" s="76" t="s">
        <v>190</v>
      </c>
      <c r="AL44" s="76" t="s">
        <v>190</v>
      </c>
      <c r="AM44" s="76" t="s">
        <v>190</v>
      </c>
      <c r="AN44" s="76" t="s">
        <v>190</v>
      </c>
      <c r="AO44" s="76" t="s">
        <v>191</v>
      </c>
      <c r="AP44" s="76" t="s">
        <v>191</v>
      </c>
      <c r="AQ44" s="76" t="s">
        <v>190</v>
      </c>
      <c r="AR44" s="76" t="s">
        <v>190</v>
      </c>
      <c r="AS44" s="76" t="s">
        <v>190</v>
      </c>
      <c r="AT44" s="76" t="s">
        <v>190</v>
      </c>
      <c r="AU44" s="76" t="s">
        <v>113</v>
      </c>
    </row>
    <row r="45" spans="1:47" x14ac:dyDescent="0.2">
      <c r="A45" s="76" t="s">
        <v>116</v>
      </c>
      <c r="B45" s="76" t="s">
        <v>264</v>
      </c>
      <c r="C45" s="76" t="s">
        <v>407</v>
      </c>
      <c r="D45" s="76" t="s">
        <v>408</v>
      </c>
      <c r="E45" s="76" t="s">
        <v>460</v>
      </c>
      <c r="F45" s="76">
        <v>641163</v>
      </c>
      <c r="G45" s="76">
        <v>1157869</v>
      </c>
      <c r="H45" s="76">
        <v>100</v>
      </c>
      <c r="I45" s="76" t="b">
        <v>1</v>
      </c>
      <c r="J45" s="76" t="s">
        <v>248</v>
      </c>
      <c r="K45" s="76" t="s">
        <v>403</v>
      </c>
      <c r="L45" s="76" t="s">
        <v>191</v>
      </c>
      <c r="M45" s="76" t="s">
        <v>190</v>
      </c>
      <c r="N45" s="76" t="s">
        <v>190</v>
      </c>
      <c r="O45" s="76" t="s">
        <v>190</v>
      </c>
      <c r="P45" s="76" t="s">
        <v>191</v>
      </c>
      <c r="Q45" s="76" t="s">
        <v>202</v>
      </c>
      <c r="R45" s="76" t="s">
        <v>190</v>
      </c>
      <c r="S45" s="76" t="s">
        <v>192</v>
      </c>
      <c r="T45" s="76" t="s">
        <v>192</v>
      </c>
      <c r="U45" s="76" t="s">
        <v>191</v>
      </c>
      <c r="V45" s="76" t="s">
        <v>191</v>
      </c>
      <c r="W45" s="76" t="s">
        <v>190</v>
      </c>
      <c r="X45" s="76" t="s">
        <v>190</v>
      </c>
      <c r="Y45" s="76" t="s">
        <v>191</v>
      </c>
      <c r="Z45" s="76" t="s">
        <v>190</v>
      </c>
      <c r="AA45" s="76" t="s">
        <v>190</v>
      </c>
      <c r="AB45" s="76" t="s">
        <v>191</v>
      </c>
      <c r="AC45" s="76" t="s">
        <v>190</v>
      </c>
      <c r="AD45" s="76" t="s">
        <v>190</v>
      </c>
      <c r="AE45" s="76" t="s">
        <v>191</v>
      </c>
      <c r="AF45" s="76" t="s">
        <v>192</v>
      </c>
      <c r="AG45" s="76" t="s">
        <v>191</v>
      </c>
      <c r="AH45" s="76" t="s">
        <v>191</v>
      </c>
      <c r="AI45" s="76" t="s">
        <v>191</v>
      </c>
      <c r="AJ45" s="76" t="s">
        <v>191</v>
      </c>
      <c r="AK45" s="76" t="s">
        <v>191</v>
      </c>
      <c r="AL45" s="76" t="s">
        <v>191</v>
      </c>
      <c r="AM45" s="76" t="s">
        <v>191</v>
      </c>
      <c r="AN45" s="76" t="s">
        <v>191</v>
      </c>
      <c r="AO45" s="76" t="s">
        <v>191</v>
      </c>
      <c r="AP45" s="76" t="s">
        <v>191</v>
      </c>
      <c r="AQ45" s="76" t="s">
        <v>191</v>
      </c>
      <c r="AR45" s="76" t="s">
        <v>191</v>
      </c>
      <c r="AS45" s="76" t="s">
        <v>191</v>
      </c>
      <c r="AT45" s="76" t="s">
        <v>191</v>
      </c>
      <c r="AU45" s="76" t="s">
        <v>113</v>
      </c>
    </row>
    <row r="46" spans="1:47" x14ac:dyDescent="0.2">
      <c r="A46" s="76" t="s">
        <v>116</v>
      </c>
      <c r="B46" s="76" t="s">
        <v>272</v>
      </c>
      <c r="C46" s="76" t="s">
        <v>273</v>
      </c>
      <c r="D46" s="76" t="s">
        <v>274</v>
      </c>
      <c r="E46" s="76" t="s">
        <v>335</v>
      </c>
      <c r="F46" s="76">
        <v>642237</v>
      </c>
      <c r="G46" s="76">
        <v>1219983</v>
      </c>
      <c r="H46" s="76">
        <v>100</v>
      </c>
      <c r="I46" s="76" t="b">
        <v>1</v>
      </c>
      <c r="J46" s="76" t="s">
        <v>248</v>
      </c>
      <c r="K46" s="76" t="s">
        <v>322</v>
      </c>
      <c r="L46" s="76" t="s">
        <v>190</v>
      </c>
      <c r="M46" s="76" t="s">
        <v>191</v>
      </c>
      <c r="N46" s="76" t="s">
        <v>191</v>
      </c>
      <c r="O46" s="76" t="s">
        <v>191</v>
      </c>
      <c r="P46" s="76" t="s">
        <v>191</v>
      </c>
      <c r="Q46" s="76" t="s">
        <v>192</v>
      </c>
      <c r="R46" s="76" t="s">
        <v>191</v>
      </c>
      <c r="S46" s="76" t="s">
        <v>191</v>
      </c>
      <c r="T46" s="76" t="s">
        <v>190</v>
      </c>
      <c r="U46" s="76" t="s">
        <v>190</v>
      </c>
      <c r="V46" s="76" t="s">
        <v>190</v>
      </c>
      <c r="W46" s="76" t="s">
        <v>190</v>
      </c>
      <c r="X46" s="76" t="s">
        <v>191</v>
      </c>
      <c r="Y46" s="76" t="s">
        <v>190</v>
      </c>
      <c r="Z46" s="76" t="s">
        <v>191</v>
      </c>
      <c r="AA46" s="76" t="s">
        <v>191</v>
      </c>
      <c r="AB46" s="76" t="s">
        <v>191</v>
      </c>
      <c r="AC46" s="76" t="s">
        <v>191</v>
      </c>
      <c r="AD46" s="76" t="s">
        <v>191</v>
      </c>
      <c r="AE46" s="76" t="s">
        <v>191</v>
      </c>
      <c r="AF46" s="76" t="s">
        <v>191</v>
      </c>
      <c r="AG46" s="76" t="s">
        <v>191</v>
      </c>
      <c r="AH46" s="76" t="s">
        <v>191</v>
      </c>
      <c r="AI46" s="76" t="s">
        <v>191</v>
      </c>
      <c r="AJ46" s="76" t="s">
        <v>191</v>
      </c>
      <c r="AK46" s="76" t="s">
        <v>191</v>
      </c>
      <c r="AL46" s="76" t="s">
        <v>190</v>
      </c>
      <c r="AM46" s="76" t="s">
        <v>190</v>
      </c>
      <c r="AN46" s="76" t="s">
        <v>190</v>
      </c>
      <c r="AO46" s="76" t="s">
        <v>190</v>
      </c>
      <c r="AP46" s="76" t="s">
        <v>190</v>
      </c>
      <c r="AQ46" s="76" t="s">
        <v>190</v>
      </c>
      <c r="AR46" s="76" t="s">
        <v>190</v>
      </c>
      <c r="AS46" s="76" t="s">
        <v>190</v>
      </c>
      <c r="AT46" s="76" t="s">
        <v>190</v>
      </c>
      <c r="AU46" s="76" t="s">
        <v>113</v>
      </c>
    </row>
  </sheetData>
  <autoFilter ref="A1:AU46" xr:uid="{F3112C9C-02E2-414C-B077-2F1BD27CE56D}"/>
  <sortState xmlns:xlrd2="http://schemas.microsoft.com/office/spreadsheetml/2017/richdata2" ref="A2:AU46">
    <sortCondition ref="A2:A46"/>
    <sortCondition ref="E2:E46"/>
  </sortState>
  <conditionalFormatting sqref="E1:E1048576">
    <cfRule type="duplicateValues" dxfId="2" priority="1"/>
  </conditionalFormatting>
  <conditionalFormatting sqref="F1:F1048576">
    <cfRule type="duplicateValues" dxfId="1" priority="4"/>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59EE5-61B3-46B6-B015-7E3634C74F5B}">
  <dimension ref="A1:AU45"/>
  <sheetViews>
    <sheetView workbookViewId="0">
      <pane ySplit="1" topLeftCell="A2" activePane="bottomLeft" state="frozen"/>
      <selection activeCell="BF1" sqref="BF1"/>
      <selection pane="bottomLeft" activeCell="A8" sqref="A8"/>
    </sheetView>
  </sheetViews>
  <sheetFormatPr baseColWidth="10" defaultColWidth="8.83203125" defaultRowHeight="15" x14ac:dyDescent="0.2"/>
  <cols>
    <col min="1" max="1" width="31.1640625" style="76" bestFit="1" customWidth="1"/>
    <col min="2" max="2" width="9.1640625" style="76" customWidth="1"/>
    <col min="3" max="3" width="20.6640625" style="76" bestFit="1" customWidth="1"/>
    <col min="4" max="4" width="42.5" style="76" bestFit="1" customWidth="1"/>
    <col min="5" max="5" width="23.83203125" style="76" bestFit="1" customWidth="1"/>
    <col min="6" max="6" width="11" style="85" bestFit="1" customWidth="1"/>
    <col min="7" max="7" width="12.1640625" style="85" bestFit="1" customWidth="1"/>
    <col min="8" max="8" width="9.6640625" style="76" bestFit="1" customWidth="1"/>
    <col min="9" max="9" width="8.5" style="76" bestFit="1" customWidth="1"/>
    <col min="10" max="10" width="8.83203125" style="76"/>
    <col min="11" max="11" width="18" style="86" bestFit="1" customWidth="1"/>
    <col min="12" max="45" width="50.6640625" style="76" customWidth="1"/>
    <col min="46" max="46" width="100.6640625" style="76" customWidth="1"/>
    <col min="47" max="47" width="255.6640625" style="76" bestFit="1" customWidth="1"/>
    <col min="48" max="16384" width="8.83203125" style="76"/>
  </cols>
  <sheetData>
    <row r="1" spans="1:47" s="1" customFormat="1" ht="76.25" customHeight="1" x14ac:dyDescent="0.2">
      <c r="A1" s="83" t="s">
        <v>117</v>
      </c>
      <c r="B1" s="83" t="s">
        <v>216</v>
      </c>
      <c r="C1" s="83" t="s">
        <v>217</v>
      </c>
      <c r="D1" s="83" t="s">
        <v>118</v>
      </c>
      <c r="E1" s="83" t="s">
        <v>99</v>
      </c>
      <c r="F1" s="84" t="s">
        <v>100</v>
      </c>
      <c r="G1" s="84" t="s">
        <v>346</v>
      </c>
      <c r="H1" s="83" t="s">
        <v>119</v>
      </c>
      <c r="I1" s="83" t="s">
        <v>120</v>
      </c>
      <c r="J1" s="83" t="s">
        <v>121</v>
      </c>
      <c r="K1" s="83" t="s">
        <v>101</v>
      </c>
      <c r="L1" s="83" t="s">
        <v>218</v>
      </c>
      <c r="M1" s="83" t="s">
        <v>219</v>
      </c>
      <c r="N1" s="83" t="s">
        <v>220</v>
      </c>
      <c r="O1" s="83" t="s">
        <v>221</v>
      </c>
      <c r="P1" s="83" t="s">
        <v>222</v>
      </c>
      <c r="Q1" s="83" t="s">
        <v>127</v>
      </c>
      <c r="R1" s="83" t="s">
        <v>128</v>
      </c>
      <c r="S1" s="83" t="s">
        <v>129</v>
      </c>
      <c r="T1" s="83" t="s">
        <v>130</v>
      </c>
      <c r="U1" s="83" t="s">
        <v>131</v>
      </c>
      <c r="V1" s="83" t="s">
        <v>132</v>
      </c>
      <c r="W1" s="83" t="s">
        <v>223</v>
      </c>
      <c r="X1" s="83" t="s">
        <v>224</v>
      </c>
      <c r="Y1" s="83" t="s">
        <v>225</v>
      </c>
      <c r="Z1" s="83" t="s">
        <v>226</v>
      </c>
      <c r="AA1" s="83" t="s">
        <v>227</v>
      </c>
      <c r="AB1" s="83" t="s">
        <v>293</v>
      </c>
      <c r="AC1" s="83" t="s">
        <v>229</v>
      </c>
      <c r="AD1" s="83" t="s">
        <v>230</v>
      </c>
      <c r="AE1" s="83" t="s">
        <v>231</v>
      </c>
      <c r="AF1" s="83" t="s">
        <v>232</v>
      </c>
      <c r="AG1" s="83" t="s">
        <v>233</v>
      </c>
      <c r="AH1" s="83" t="s">
        <v>234</v>
      </c>
      <c r="AI1" s="83" t="s">
        <v>235</v>
      </c>
      <c r="AJ1" s="83" t="s">
        <v>236</v>
      </c>
      <c r="AK1" s="83" t="s">
        <v>237</v>
      </c>
      <c r="AL1" s="83" t="s">
        <v>238</v>
      </c>
      <c r="AM1" s="83" t="s">
        <v>294</v>
      </c>
      <c r="AN1" s="83" t="s">
        <v>295</v>
      </c>
      <c r="AO1" s="83" t="s">
        <v>296</v>
      </c>
      <c r="AP1" s="83" t="s">
        <v>297</v>
      </c>
      <c r="AQ1" s="83" t="s">
        <v>298</v>
      </c>
      <c r="AR1" s="83" t="s">
        <v>299</v>
      </c>
      <c r="AS1" s="83" t="s">
        <v>300</v>
      </c>
      <c r="AT1" s="83" t="s">
        <v>75</v>
      </c>
      <c r="AU1" s="83" t="s">
        <v>246</v>
      </c>
    </row>
    <row r="2" spans="1:47" x14ac:dyDescent="0.2">
      <c r="A2" s="76" t="s">
        <v>116</v>
      </c>
      <c r="B2" s="76" t="s">
        <v>287</v>
      </c>
      <c r="C2" s="76" t="s">
        <v>511</v>
      </c>
      <c r="D2" s="76" t="s">
        <v>512</v>
      </c>
      <c r="E2" s="76" t="s">
        <v>429</v>
      </c>
      <c r="F2" s="76">
        <v>640467</v>
      </c>
      <c r="G2" s="76">
        <v>1273149</v>
      </c>
      <c r="H2" s="76">
        <v>100</v>
      </c>
      <c r="I2" s="76" t="b">
        <v>1</v>
      </c>
      <c r="J2" s="76" t="s">
        <v>301</v>
      </c>
      <c r="K2" s="76" t="s">
        <v>403</v>
      </c>
      <c r="L2" s="76" t="s">
        <v>191</v>
      </c>
      <c r="M2" s="76" t="s">
        <v>191</v>
      </c>
      <c r="N2" s="76" t="s">
        <v>192</v>
      </c>
      <c r="O2" s="76" t="s">
        <v>191</v>
      </c>
      <c r="P2" s="76" t="s">
        <v>191</v>
      </c>
      <c r="Q2" s="76" t="s">
        <v>192</v>
      </c>
      <c r="R2" s="76" t="s">
        <v>192</v>
      </c>
      <c r="S2" s="76" t="s">
        <v>192</v>
      </c>
      <c r="T2" s="76" t="s">
        <v>192</v>
      </c>
      <c r="U2" s="76" t="s">
        <v>192</v>
      </c>
      <c r="V2" s="76" t="s">
        <v>192</v>
      </c>
      <c r="W2" s="76" t="s">
        <v>191</v>
      </c>
      <c r="X2" s="76" t="s">
        <v>191</v>
      </c>
      <c r="Y2" s="76" t="s">
        <v>191</v>
      </c>
      <c r="Z2" s="76" t="s">
        <v>190</v>
      </c>
      <c r="AA2" s="76" t="s">
        <v>190</v>
      </c>
      <c r="AB2" s="76" t="s">
        <v>190</v>
      </c>
      <c r="AC2" s="76" t="s">
        <v>191</v>
      </c>
      <c r="AD2" s="76" t="s">
        <v>190</v>
      </c>
      <c r="AE2" s="76" t="s">
        <v>191</v>
      </c>
      <c r="AF2" s="76" t="s">
        <v>192</v>
      </c>
      <c r="AG2" s="76" t="s">
        <v>192</v>
      </c>
      <c r="AH2" s="76" t="s">
        <v>192</v>
      </c>
      <c r="AI2" s="76" t="s">
        <v>191</v>
      </c>
      <c r="AJ2" s="76" t="s">
        <v>191</v>
      </c>
      <c r="AK2" s="76" t="s">
        <v>190</v>
      </c>
      <c r="AL2" s="76" t="s">
        <v>191</v>
      </c>
      <c r="AM2" s="76" t="s">
        <v>191</v>
      </c>
      <c r="AN2" s="76" t="s">
        <v>190</v>
      </c>
      <c r="AO2" s="76" t="s">
        <v>191</v>
      </c>
      <c r="AP2" s="76" t="s">
        <v>191</v>
      </c>
      <c r="AQ2" s="76" t="s">
        <v>191</v>
      </c>
      <c r="AR2" s="76" t="s">
        <v>191</v>
      </c>
      <c r="AS2" s="76" t="s">
        <v>192</v>
      </c>
      <c r="AT2" s="76" t="s">
        <v>191</v>
      </c>
      <c r="AU2" s="76" t="s">
        <v>113</v>
      </c>
    </row>
    <row r="3" spans="1:47" x14ac:dyDescent="0.2">
      <c r="A3" s="76" t="s">
        <v>116</v>
      </c>
      <c r="B3" s="76" t="s">
        <v>263</v>
      </c>
      <c r="C3" s="76" t="s">
        <v>513</v>
      </c>
      <c r="D3" s="76" t="s">
        <v>514</v>
      </c>
      <c r="E3" s="76" t="s">
        <v>430</v>
      </c>
      <c r="F3" s="76">
        <v>636418</v>
      </c>
      <c r="G3" s="76">
        <v>1272285</v>
      </c>
      <c r="H3" s="76">
        <v>100</v>
      </c>
      <c r="I3" s="76" t="b">
        <v>1</v>
      </c>
      <c r="J3" s="76" t="s">
        <v>301</v>
      </c>
      <c r="K3" s="76" t="s">
        <v>403</v>
      </c>
      <c r="L3" s="76" t="s">
        <v>191</v>
      </c>
      <c r="M3" s="76" t="s">
        <v>191</v>
      </c>
      <c r="N3" s="76" t="s">
        <v>191</v>
      </c>
      <c r="O3" s="76" t="s">
        <v>190</v>
      </c>
      <c r="P3" s="76" t="s">
        <v>191</v>
      </c>
      <c r="Q3" s="76" t="s">
        <v>461</v>
      </c>
      <c r="R3" s="76" t="s">
        <v>190</v>
      </c>
      <c r="S3" s="76" t="s">
        <v>191</v>
      </c>
      <c r="T3" s="76" t="s">
        <v>461</v>
      </c>
      <c r="U3" s="76" t="s">
        <v>190</v>
      </c>
      <c r="V3" s="76" t="s">
        <v>190</v>
      </c>
      <c r="W3" s="76" t="s">
        <v>191</v>
      </c>
      <c r="X3" s="76" t="s">
        <v>191</v>
      </c>
      <c r="Y3" s="76" t="s">
        <v>190</v>
      </c>
      <c r="Z3" s="76" t="s">
        <v>191</v>
      </c>
      <c r="AA3" s="76" t="s">
        <v>191</v>
      </c>
      <c r="AB3" s="76" t="s">
        <v>191</v>
      </c>
      <c r="AC3" s="76" t="s">
        <v>191</v>
      </c>
      <c r="AD3" s="76" t="s">
        <v>191</v>
      </c>
      <c r="AE3" s="76" t="s">
        <v>192</v>
      </c>
      <c r="AF3" s="76" t="s">
        <v>192</v>
      </c>
      <c r="AG3" s="76" t="s">
        <v>191</v>
      </c>
      <c r="AH3" s="76" t="s">
        <v>191</v>
      </c>
      <c r="AI3" s="76" t="s">
        <v>190</v>
      </c>
      <c r="AJ3" s="76" t="s">
        <v>190</v>
      </c>
      <c r="AK3" s="76" t="s">
        <v>190</v>
      </c>
      <c r="AL3" s="76" t="s">
        <v>190</v>
      </c>
      <c r="AM3" s="76" t="s">
        <v>191</v>
      </c>
      <c r="AN3" s="76" t="s">
        <v>191</v>
      </c>
      <c r="AO3" s="76" t="s">
        <v>192</v>
      </c>
      <c r="AP3" s="76" t="s">
        <v>191</v>
      </c>
      <c r="AQ3" s="76" t="s">
        <v>191</v>
      </c>
      <c r="AR3" s="76" t="s">
        <v>191</v>
      </c>
      <c r="AS3" s="76" t="s">
        <v>192</v>
      </c>
      <c r="AT3" s="76" t="s">
        <v>190</v>
      </c>
      <c r="AU3" s="76" t="s">
        <v>113</v>
      </c>
    </row>
    <row r="4" spans="1:47" x14ac:dyDescent="0.2">
      <c r="A4" s="76" t="s">
        <v>116</v>
      </c>
      <c r="B4" s="76" t="s">
        <v>285</v>
      </c>
      <c r="C4" s="76" t="s">
        <v>515</v>
      </c>
      <c r="D4" s="76" t="s">
        <v>516</v>
      </c>
      <c r="E4" s="76" t="s">
        <v>431</v>
      </c>
      <c r="F4" s="76">
        <v>642361</v>
      </c>
      <c r="G4" s="76">
        <v>1272031</v>
      </c>
      <c r="H4" s="76">
        <v>100</v>
      </c>
      <c r="I4" s="76" t="b">
        <v>1</v>
      </c>
      <c r="J4" s="76" t="s">
        <v>301</v>
      </c>
      <c r="K4" s="76" t="s">
        <v>403</v>
      </c>
      <c r="L4" s="76" t="s">
        <v>190</v>
      </c>
      <c r="M4" s="76" t="s">
        <v>190</v>
      </c>
      <c r="N4" s="76" t="s">
        <v>190</v>
      </c>
      <c r="O4" s="76" t="s">
        <v>190</v>
      </c>
      <c r="P4" s="76" t="s">
        <v>190</v>
      </c>
      <c r="Q4" s="76" t="s">
        <v>190</v>
      </c>
      <c r="R4" s="76" t="s">
        <v>190</v>
      </c>
      <c r="S4" s="76" t="s">
        <v>190</v>
      </c>
      <c r="T4" s="76" t="s">
        <v>190</v>
      </c>
      <c r="U4" s="76" t="s">
        <v>190</v>
      </c>
      <c r="V4" s="76" t="s">
        <v>190</v>
      </c>
      <c r="W4" s="76" t="s">
        <v>190</v>
      </c>
      <c r="X4" s="76" t="s">
        <v>190</v>
      </c>
      <c r="Y4" s="76" t="s">
        <v>190</v>
      </c>
      <c r="Z4" s="76" t="s">
        <v>190</v>
      </c>
      <c r="AA4" s="76" t="s">
        <v>190</v>
      </c>
      <c r="AB4" s="76" t="s">
        <v>190</v>
      </c>
      <c r="AC4" s="76" t="s">
        <v>190</v>
      </c>
      <c r="AD4" s="76" t="s">
        <v>190</v>
      </c>
      <c r="AE4" s="76" t="s">
        <v>190</v>
      </c>
      <c r="AF4" s="76" t="s">
        <v>190</v>
      </c>
      <c r="AG4" s="76" t="s">
        <v>190</v>
      </c>
      <c r="AH4" s="76" t="s">
        <v>190</v>
      </c>
      <c r="AI4" s="76" t="s">
        <v>190</v>
      </c>
      <c r="AJ4" s="76" t="s">
        <v>190</v>
      </c>
      <c r="AK4" s="76" t="s">
        <v>190</v>
      </c>
      <c r="AL4" s="76" t="s">
        <v>190</v>
      </c>
      <c r="AM4" s="76" t="s">
        <v>190</v>
      </c>
      <c r="AN4" s="76" t="s">
        <v>190</v>
      </c>
      <c r="AO4" s="76" t="s">
        <v>190</v>
      </c>
      <c r="AP4" s="76" t="s">
        <v>190</v>
      </c>
      <c r="AQ4" s="76" t="s">
        <v>190</v>
      </c>
      <c r="AR4" s="76" t="s">
        <v>190</v>
      </c>
      <c r="AS4" s="76" t="s">
        <v>190</v>
      </c>
      <c r="AT4" s="76" t="s">
        <v>190</v>
      </c>
      <c r="AU4" s="76" t="s">
        <v>113</v>
      </c>
    </row>
    <row r="5" spans="1:47" x14ac:dyDescent="0.2">
      <c r="A5" s="76" t="s">
        <v>116</v>
      </c>
      <c r="B5" s="76" t="s">
        <v>261</v>
      </c>
      <c r="C5" s="76" t="s">
        <v>517</v>
      </c>
      <c r="D5" s="76" t="s">
        <v>518</v>
      </c>
      <c r="E5" s="76" t="s">
        <v>432</v>
      </c>
      <c r="F5" s="76">
        <v>642411</v>
      </c>
      <c r="G5" s="76">
        <v>1243391</v>
      </c>
      <c r="H5" s="76">
        <v>100</v>
      </c>
      <c r="I5" s="76" t="b">
        <v>1</v>
      </c>
      <c r="J5" s="76" t="s">
        <v>301</v>
      </c>
      <c r="K5" s="76" t="s">
        <v>403</v>
      </c>
      <c r="L5" s="76" t="s">
        <v>191</v>
      </c>
      <c r="M5" s="76" t="s">
        <v>191</v>
      </c>
      <c r="N5" s="76" t="s">
        <v>191</v>
      </c>
      <c r="O5" s="76" t="s">
        <v>190</v>
      </c>
      <c r="P5" s="76" t="s">
        <v>191</v>
      </c>
      <c r="Q5" s="76" t="s">
        <v>461</v>
      </c>
      <c r="R5" s="76" t="s">
        <v>461</v>
      </c>
      <c r="S5" s="76" t="s">
        <v>191</v>
      </c>
      <c r="T5" s="76" t="s">
        <v>191</v>
      </c>
      <c r="U5" s="76" t="s">
        <v>191</v>
      </c>
      <c r="V5" s="76" t="s">
        <v>191</v>
      </c>
      <c r="W5" s="76" t="s">
        <v>190</v>
      </c>
      <c r="X5" s="76" t="s">
        <v>190</v>
      </c>
      <c r="Y5" s="76" t="s">
        <v>190</v>
      </c>
      <c r="Z5" s="76" t="s">
        <v>191</v>
      </c>
      <c r="AA5" s="76" t="s">
        <v>191</v>
      </c>
      <c r="AB5" s="76" t="s">
        <v>191</v>
      </c>
      <c r="AC5" s="76" t="s">
        <v>190</v>
      </c>
      <c r="AD5" s="76" t="s">
        <v>191</v>
      </c>
      <c r="AE5" s="76" t="s">
        <v>191</v>
      </c>
      <c r="AF5" s="76" t="s">
        <v>191</v>
      </c>
      <c r="AG5" s="76" t="s">
        <v>191</v>
      </c>
      <c r="AH5" s="76" t="s">
        <v>191</v>
      </c>
      <c r="AI5" s="76" t="s">
        <v>191</v>
      </c>
      <c r="AJ5" s="76" t="s">
        <v>191</v>
      </c>
      <c r="AK5" s="76" t="s">
        <v>191</v>
      </c>
      <c r="AL5" s="76" t="s">
        <v>190</v>
      </c>
      <c r="AM5" s="76" t="s">
        <v>191</v>
      </c>
      <c r="AN5" s="76" t="s">
        <v>191</v>
      </c>
      <c r="AO5" s="76" t="s">
        <v>191</v>
      </c>
      <c r="AP5" s="76" t="s">
        <v>191</v>
      </c>
      <c r="AQ5" s="76" t="s">
        <v>191</v>
      </c>
      <c r="AR5" s="76" t="s">
        <v>191</v>
      </c>
      <c r="AS5" s="76" t="s">
        <v>191</v>
      </c>
      <c r="AT5" s="76" t="s">
        <v>191</v>
      </c>
      <c r="AU5" s="76" t="s">
        <v>113</v>
      </c>
    </row>
    <row r="6" spans="1:47" x14ac:dyDescent="0.2">
      <c r="A6" s="76" t="s">
        <v>116</v>
      </c>
      <c r="B6" s="76" t="s">
        <v>303</v>
      </c>
      <c r="C6" s="76" t="s">
        <v>519</v>
      </c>
      <c r="D6" s="76" t="s">
        <v>520</v>
      </c>
      <c r="E6" s="76" t="s">
        <v>432</v>
      </c>
      <c r="F6" s="76">
        <v>642411</v>
      </c>
      <c r="G6" s="76">
        <v>1243391</v>
      </c>
      <c r="H6" s="76">
        <v>100</v>
      </c>
      <c r="I6" s="76" t="b">
        <v>1</v>
      </c>
      <c r="J6" s="76" t="s">
        <v>301</v>
      </c>
      <c r="K6" s="76" t="s">
        <v>403</v>
      </c>
      <c r="L6" s="76" t="s">
        <v>191</v>
      </c>
      <c r="M6" s="76" t="s">
        <v>190</v>
      </c>
      <c r="N6" s="76" t="s">
        <v>190</v>
      </c>
      <c r="O6" s="76" t="s">
        <v>190</v>
      </c>
      <c r="P6" s="76" t="s">
        <v>190</v>
      </c>
      <c r="Q6" s="76" t="s">
        <v>461</v>
      </c>
      <c r="R6" s="76" t="s">
        <v>191</v>
      </c>
      <c r="S6" s="76" t="s">
        <v>190</v>
      </c>
      <c r="T6" s="76" t="s">
        <v>190</v>
      </c>
      <c r="U6" s="76" t="s">
        <v>461</v>
      </c>
      <c r="V6" s="76" t="s">
        <v>190</v>
      </c>
      <c r="W6" s="76" t="s">
        <v>190</v>
      </c>
      <c r="X6" s="76" t="s">
        <v>191</v>
      </c>
      <c r="Y6" s="76" t="s">
        <v>192</v>
      </c>
      <c r="Z6" s="76" t="s">
        <v>190</v>
      </c>
      <c r="AA6" s="76" t="s">
        <v>190</v>
      </c>
      <c r="AB6" s="76" t="s">
        <v>190</v>
      </c>
      <c r="AC6" s="76" t="s">
        <v>190</v>
      </c>
      <c r="AD6" s="76" t="s">
        <v>191</v>
      </c>
      <c r="AE6" s="76" t="s">
        <v>191</v>
      </c>
      <c r="AF6" s="76" t="s">
        <v>191</v>
      </c>
      <c r="AG6" s="76" t="s">
        <v>191</v>
      </c>
      <c r="AH6" s="76" t="s">
        <v>191</v>
      </c>
      <c r="AI6" s="76" t="s">
        <v>190</v>
      </c>
      <c r="AJ6" s="76" t="s">
        <v>190</v>
      </c>
      <c r="AK6" s="76" t="s">
        <v>190</v>
      </c>
      <c r="AL6" s="76" t="s">
        <v>190</v>
      </c>
      <c r="AM6" s="76" t="s">
        <v>190</v>
      </c>
      <c r="AN6" s="76" t="s">
        <v>190</v>
      </c>
      <c r="AO6" s="76" t="s">
        <v>190</v>
      </c>
      <c r="AP6" s="76" t="s">
        <v>190</v>
      </c>
      <c r="AQ6" s="76" t="s">
        <v>190</v>
      </c>
      <c r="AR6" s="76" t="s">
        <v>190</v>
      </c>
      <c r="AS6" s="76" t="s">
        <v>191</v>
      </c>
      <c r="AT6" s="76" t="s">
        <v>190</v>
      </c>
      <c r="AU6" s="76" t="s">
        <v>521</v>
      </c>
    </row>
    <row r="7" spans="1:47" x14ac:dyDescent="0.2">
      <c r="A7" s="76" t="s">
        <v>116</v>
      </c>
      <c r="B7" s="76" t="s">
        <v>284</v>
      </c>
      <c r="C7" s="76" t="s">
        <v>266</v>
      </c>
      <c r="D7" s="76" t="s">
        <v>522</v>
      </c>
      <c r="E7" s="76" t="s">
        <v>433</v>
      </c>
      <c r="F7" s="76">
        <v>636306</v>
      </c>
      <c r="G7" s="76">
        <v>1275546</v>
      </c>
      <c r="H7" s="76">
        <v>100</v>
      </c>
      <c r="I7" s="76" t="b">
        <v>1</v>
      </c>
      <c r="J7" s="76" t="s">
        <v>301</v>
      </c>
      <c r="K7" s="76" t="s">
        <v>403</v>
      </c>
      <c r="L7" s="76" t="s">
        <v>190</v>
      </c>
      <c r="M7" s="76" t="s">
        <v>191</v>
      </c>
      <c r="N7" s="76" t="s">
        <v>191</v>
      </c>
      <c r="O7" s="76" t="s">
        <v>190</v>
      </c>
      <c r="P7" s="76" t="s">
        <v>190</v>
      </c>
      <c r="Q7" s="76" t="s">
        <v>191</v>
      </c>
      <c r="R7" s="76" t="s">
        <v>190</v>
      </c>
      <c r="S7" s="76" t="s">
        <v>191</v>
      </c>
      <c r="T7" s="76" t="s">
        <v>191</v>
      </c>
      <c r="U7" s="76" t="s">
        <v>191</v>
      </c>
      <c r="V7" s="76" t="s">
        <v>190</v>
      </c>
      <c r="W7" s="76" t="s">
        <v>190</v>
      </c>
      <c r="X7" s="76" t="s">
        <v>191</v>
      </c>
      <c r="Y7" s="76" t="s">
        <v>190</v>
      </c>
      <c r="Z7" s="76" t="s">
        <v>190</v>
      </c>
      <c r="AA7" s="76" t="s">
        <v>190</v>
      </c>
      <c r="AB7" s="76" t="s">
        <v>191</v>
      </c>
      <c r="AC7" s="76" t="s">
        <v>190</v>
      </c>
      <c r="AD7" s="76" t="s">
        <v>191</v>
      </c>
      <c r="AE7" s="76" t="s">
        <v>191</v>
      </c>
      <c r="AF7" s="76" t="s">
        <v>190</v>
      </c>
      <c r="AG7" s="76" t="s">
        <v>190</v>
      </c>
      <c r="AH7" s="76" t="s">
        <v>190</v>
      </c>
      <c r="AI7" s="76" t="s">
        <v>190</v>
      </c>
      <c r="AJ7" s="76" t="s">
        <v>190</v>
      </c>
      <c r="AK7" s="76" t="s">
        <v>190</v>
      </c>
      <c r="AL7" s="76" t="s">
        <v>190</v>
      </c>
      <c r="AM7" s="76" t="s">
        <v>191</v>
      </c>
      <c r="AN7" s="76" t="s">
        <v>190</v>
      </c>
      <c r="AO7" s="76" t="s">
        <v>190</v>
      </c>
      <c r="AP7" s="76" t="s">
        <v>191</v>
      </c>
      <c r="AQ7" s="76" t="s">
        <v>190</v>
      </c>
      <c r="AR7" s="76" t="s">
        <v>190</v>
      </c>
      <c r="AS7" s="76" t="s">
        <v>190</v>
      </c>
      <c r="AT7" s="76" t="s">
        <v>191</v>
      </c>
      <c r="AU7" s="76" t="s">
        <v>113</v>
      </c>
    </row>
    <row r="8" spans="1:47" x14ac:dyDescent="0.2">
      <c r="A8" s="76" t="s">
        <v>116</v>
      </c>
      <c r="B8" s="76" t="s">
        <v>510</v>
      </c>
      <c r="C8" s="76" t="s">
        <v>523</v>
      </c>
      <c r="D8" s="76" t="s">
        <v>524</v>
      </c>
      <c r="E8" s="76" t="s">
        <v>434</v>
      </c>
      <c r="F8" s="76">
        <v>642132</v>
      </c>
      <c r="G8" s="76">
        <v>1221808</v>
      </c>
      <c r="H8" s="76">
        <v>100</v>
      </c>
      <c r="I8" s="76" t="b">
        <v>1</v>
      </c>
      <c r="J8" s="76" t="s">
        <v>301</v>
      </c>
      <c r="K8" s="76" t="s">
        <v>403</v>
      </c>
      <c r="L8" s="76" t="s">
        <v>191</v>
      </c>
      <c r="M8" s="76" t="s">
        <v>191</v>
      </c>
      <c r="N8" s="76" t="s">
        <v>191</v>
      </c>
      <c r="O8" s="76" t="s">
        <v>190</v>
      </c>
      <c r="P8" s="76" t="s">
        <v>190</v>
      </c>
      <c r="Q8" s="76" t="s">
        <v>461</v>
      </c>
      <c r="R8" s="76" t="s">
        <v>191</v>
      </c>
      <c r="S8" s="76" t="s">
        <v>191</v>
      </c>
      <c r="T8" s="76" t="s">
        <v>191</v>
      </c>
      <c r="U8" s="76" t="s">
        <v>191</v>
      </c>
      <c r="V8" s="76" t="s">
        <v>191</v>
      </c>
      <c r="W8" s="76" t="s">
        <v>190</v>
      </c>
      <c r="X8" s="76" t="s">
        <v>191</v>
      </c>
      <c r="Y8" s="76" t="s">
        <v>190</v>
      </c>
      <c r="Z8" s="76" t="s">
        <v>191</v>
      </c>
      <c r="AA8" s="76" t="s">
        <v>191</v>
      </c>
      <c r="AB8" s="76" t="s">
        <v>191</v>
      </c>
      <c r="AC8" s="76" t="s">
        <v>191</v>
      </c>
      <c r="AD8" s="76" t="s">
        <v>191</v>
      </c>
      <c r="AE8" s="76" t="s">
        <v>190</v>
      </c>
      <c r="AF8" s="76" t="s">
        <v>190</v>
      </c>
      <c r="AG8" s="76" t="s">
        <v>191</v>
      </c>
      <c r="AH8" s="76" t="s">
        <v>191</v>
      </c>
      <c r="AI8" s="76" t="s">
        <v>190</v>
      </c>
      <c r="AJ8" s="76" t="s">
        <v>190</v>
      </c>
      <c r="AK8" s="76" t="s">
        <v>190</v>
      </c>
      <c r="AL8" s="76" t="s">
        <v>190</v>
      </c>
      <c r="AM8" s="76" t="s">
        <v>190</v>
      </c>
      <c r="AN8" s="76" t="s">
        <v>190</v>
      </c>
      <c r="AO8" s="76" t="s">
        <v>191</v>
      </c>
      <c r="AP8" s="76" t="s">
        <v>190</v>
      </c>
      <c r="AQ8" s="76" t="s">
        <v>191</v>
      </c>
      <c r="AR8" s="76" t="s">
        <v>191</v>
      </c>
      <c r="AS8" s="76" t="s">
        <v>191</v>
      </c>
      <c r="AT8" s="76" t="s">
        <v>190</v>
      </c>
      <c r="AU8" s="76" t="s">
        <v>113</v>
      </c>
    </row>
    <row r="9" spans="1:47" x14ac:dyDescent="0.2">
      <c r="A9" s="76" t="s">
        <v>116</v>
      </c>
      <c r="B9" s="76" t="s">
        <v>250</v>
      </c>
      <c r="C9" s="76" t="s">
        <v>347</v>
      </c>
      <c r="D9" s="76" t="s">
        <v>348</v>
      </c>
      <c r="E9" s="76" t="s">
        <v>331</v>
      </c>
      <c r="F9" s="76">
        <v>635277</v>
      </c>
      <c r="G9" s="76" t="s">
        <v>113</v>
      </c>
      <c r="H9" s="76">
        <v>100</v>
      </c>
      <c r="I9" s="76" t="b">
        <v>1</v>
      </c>
      <c r="J9" s="76" t="s">
        <v>301</v>
      </c>
      <c r="K9" s="76" t="s">
        <v>322</v>
      </c>
      <c r="L9" s="76" t="s">
        <v>190</v>
      </c>
      <c r="M9" s="76" t="s">
        <v>190</v>
      </c>
      <c r="N9" s="76" t="s">
        <v>191</v>
      </c>
      <c r="O9" s="76" t="s">
        <v>190</v>
      </c>
      <c r="P9" s="76" t="s">
        <v>190</v>
      </c>
      <c r="Q9" s="76" t="s">
        <v>461</v>
      </c>
      <c r="R9" s="76" t="s">
        <v>191</v>
      </c>
      <c r="S9" s="76" t="s">
        <v>191</v>
      </c>
      <c r="T9" s="76" t="s">
        <v>191</v>
      </c>
      <c r="U9" s="76" t="s">
        <v>461</v>
      </c>
      <c r="V9" s="76" t="s">
        <v>190</v>
      </c>
      <c r="W9" s="76" t="s">
        <v>190</v>
      </c>
      <c r="X9" s="76" t="s">
        <v>190</v>
      </c>
      <c r="Y9" s="76" t="s">
        <v>190</v>
      </c>
      <c r="Z9" s="76" t="s">
        <v>190</v>
      </c>
      <c r="AA9" s="76" t="s">
        <v>191</v>
      </c>
      <c r="AB9" s="76" t="s">
        <v>461</v>
      </c>
      <c r="AC9" s="76" t="s">
        <v>190</v>
      </c>
      <c r="AD9" s="76" t="s">
        <v>192</v>
      </c>
      <c r="AE9" s="76" t="s">
        <v>192</v>
      </c>
      <c r="AF9" s="76" t="s">
        <v>192</v>
      </c>
      <c r="AG9" s="76" t="s">
        <v>191</v>
      </c>
      <c r="AH9" s="76" t="s">
        <v>191</v>
      </c>
      <c r="AI9" s="76" t="s">
        <v>192</v>
      </c>
      <c r="AJ9" s="76" t="s">
        <v>190</v>
      </c>
      <c r="AK9" s="76" t="s">
        <v>191</v>
      </c>
      <c r="AL9" s="76" t="s">
        <v>191</v>
      </c>
      <c r="AM9" s="76" t="s">
        <v>190</v>
      </c>
      <c r="AN9" s="76" t="s">
        <v>191</v>
      </c>
      <c r="AO9" s="76" t="s">
        <v>191</v>
      </c>
      <c r="AP9" s="76" t="s">
        <v>191</v>
      </c>
      <c r="AQ9" s="76" t="s">
        <v>190</v>
      </c>
      <c r="AR9" s="76" t="s">
        <v>190</v>
      </c>
      <c r="AS9" s="76" t="s">
        <v>190</v>
      </c>
      <c r="AT9" s="76" t="s">
        <v>191</v>
      </c>
      <c r="AU9" s="76" t="s">
        <v>349</v>
      </c>
    </row>
    <row r="10" spans="1:47" x14ac:dyDescent="0.2">
      <c r="A10" s="76" t="s">
        <v>116</v>
      </c>
      <c r="B10" s="76" t="s">
        <v>253</v>
      </c>
      <c r="C10" s="76" t="s">
        <v>525</v>
      </c>
      <c r="D10" s="76" t="s">
        <v>526</v>
      </c>
      <c r="E10" s="76" t="s">
        <v>435</v>
      </c>
      <c r="F10" s="76">
        <v>644622</v>
      </c>
      <c r="G10" s="76">
        <v>1269834</v>
      </c>
      <c r="H10" s="76">
        <v>100</v>
      </c>
      <c r="I10" s="76" t="b">
        <v>1</v>
      </c>
      <c r="J10" s="76" t="s">
        <v>301</v>
      </c>
      <c r="K10" s="76" t="s">
        <v>403</v>
      </c>
      <c r="L10" s="76" t="s">
        <v>191</v>
      </c>
      <c r="M10" s="76" t="s">
        <v>190</v>
      </c>
      <c r="N10" s="76" t="s">
        <v>190</v>
      </c>
      <c r="O10" s="76" t="s">
        <v>190</v>
      </c>
      <c r="P10" s="76" t="s">
        <v>190</v>
      </c>
      <c r="Q10" s="76" t="s">
        <v>191</v>
      </c>
      <c r="R10" s="76" t="s">
        <v>191</v>
      </c>
      <c r="S10" s="76" t="s">
        <v>190</v>
      </c>
      <c r="T10" s="76" t="s">
        <v>190</v>
      </c>
      <c r="U10" s="76" t="s">
        <v>190</v>
      </c>
      <c r="V10" s="76" t="s">
        <v>190</v>
      </c>
      <c r="W10" s="76" t="s">
        <v>190</v>
      </c>
      <c r="X10" s="76" t="s">
        <v>190</v>
      </c>
      <c r="Y10" s="76" t="s">
        <v>190</v>
      </c>
      <c r="Z10" s="76" t="s">
        <v>190</v>
      </c>
      <c r="AA10" s="76" t="s">
        <v>190</v>
      </c>
      <c r="AB10" s="76" t="s">
        <v>190</v>
      </c>
      <c r="AC10" s="76" t="s">
        <v>190</v>
      </c>
      <c r="AD10" s="76" t="s">
        <v>190</v>
      </c>
      <c r="AE10" s="76" t="s">
        <v>190</v>
      </c>
      <c r="AF10" s="76" t="s">
        <v>190</v>
      </c>
      <c r="AG10" s="76" t="s">
        <v>191</v>
      </c>
      <c r="AH10" s="76" t="s">
        <v>191</v>
      </c>
      <c r="AI10" s="76" t="s">
        <v>191</v>
      </c>
      <c r="AJ10" s="76" t="s">
        <v>190</v>
      </c>
      <c r="AK10" s="76" t="s">
        <v>190</v>
      </c>
      <c r="AL10" s="76" t="s">
        <v>190</v>
      </c>
      <c r="AM10" s="76" t="s">
        <v>191</v>
      </c>
      <c r="AN10" s="76" t="s">
        <v>190</v>
      </c>
      <c r="AO10" s="76" t="s">
        <v>190</v>
      </c>
      <c r="AP10" s="76" t="s">
        <v>190</v>
      </c>
      <c r="AQ10" s="76" t="s">
        <v>190</v>
      </c>
      <c r="AR10" s="76" t="s">
        <v>190</v>
      </c>
      <c r="AS10" s="76" t="s">
        <v>190</v>
      </c>
      <c r="AT10" s="76" t="s">
        <v>190</v>
      </c>
      <c r="AU10" s="76" t="s">
        <v>113</v>
      </c>
    </row>
    <row r="11" spans="1:47" x14ac:dyDescent="0.2">
      <c r="A11" s="76" t="s">
        <v>116</v>
      </c>
      <c r="B11" s="76" t="s">
        <v>292</v>
      </c>
      <c r="C11" s="76" t="s">
        <v>350</v>
      </c>
      <c r="D11" s="76" t="s">
        <v>351</v>
      </c>
      <c r="E11" s="76" t="s">
        <v>340</v>
      </c>
      <c r="F11" s="76">
        <v>645398</v>
      </c>
      <c r="G11" s="76">
        <v>1247879</v>
      </c>
      <c r="H11" s="76">
        <v>100</v>
      </c>
      <c r="I11" s="76" t="b">
        <v>1</v>
      </c>
      <c r="J11" s="76" t="s">
        <v>301</v>
      </c>
      <c r="K11" s="76" t="s">
        <v>322</v>
      </c>
      <c r="L11" s="76" t="s">
        <v>191</v>
      </c>
      <c r="M11" s="76" t="s">
        <v>190</v>
      </c>
      <c r="N11" s="76" t="s">
        <v>191</v>
      </c>
      <c r="O11" s="76" t="s">
        <v>190</v>
      </c>
      <c r="P11" s="76" t="s">
        <v>190</v>
      </c>
      <c r="Q11" s="76" t="s">
        <v>192</v>
      </c>
      <c r="R11" s="76" t="s">
        <v>190</v>
      </c>
      <c r="S11" s="76" t="s">
        <v>191</v>
      </c>
      <c r="T11" s="76" t="s">
        <v>191</v>
      </c>
      <c r="U11" s="76" t="s">
        <v>191</v>
      </c>
      <c r="V11" s="76" t="s">
        <v>191</v>
      </c>
      <c r="W11" s="76" t="s">
        <v>191</v>
      </c>
      <c r="X11" s="76" t="s">
        <v>191</v>
      </c>
      <c r="Y11" s="76" t="s">
        <v>190</v>
      </c>
      <c r="Z11" s="76" t="s">
        <v>190</v>
      </c>
      <c r="AA11" s="76" t="s">
        <v>191</v>
      </c>
      <c r="AB11" s="76" t="s">
        <v>191</v>
      </c>
      <c r="AC11" s="76" t="s">
        <v>191</v>
      </c>
      <c r="AD11" s="76" t="s">
        <v>191</v>
      </c>
      <c r="AE11" s="76" t="s">
        <v>190</v>
      </c>
      <c r="AF11" s="76" t="s">
        <v>190</v>
      </c>
      <c r="AG11" s="76" t="s">
        <v>191</v>
      </c>
      <c r="AH11" s="76" t="s">
        <v>191</v>
      </c>
      <c r="AI11" s="76" t="s">
        <v>190</v>
      </c>
      <c r="AJ11" s="76" t="s">
        <v>190</v>
      </c>
      <c r="AK11" s="76" t="s">
        <v>190</v>
      </c>
      <c r="AL11" s="76" t="s">
        <v>190</v>
      </c>
      <c r="AM11" s="76" t="s">
        <v>191</v>
      </c>
      <c r="AN11" s="76" t="s">
        <v>191</v>
      </c>
      <c r="AO11" s="76" t="s">
        <v>191</v>
      </c>
      <c r="AP11" s="76" t="s">
        <v>191</v>
      </c>
      <c r="AQ11" s="76" t="s">
        <v>191</v>
      </c>
      <c r="AR11" s="76" t="s">
        <v>191</v>
      </c>
      <c r="AS11" s="76" t="s">
        <v>191</v>
      </c>
      <c r="AT11" s="76" t="s">
        <v>190</v>
      </c>
      <c r="AU11" s="76" t="s">
        <v>113</v>
      </c>
    </row>
    <row r="12" spans="1:47" x14ac:dyDescent="0.2">
      <c r="A12" s="76" t="s">
        <v>116</v>
      </c>
      <c r="B12" s="76" t="s">
        <v>282</v>
      </c>
      <c r="C12" s="76" t="s">
        <v>352</v>
      </c>
      <c r="D12" s="76" t="s">
        <v>353</v>
      </c>
      <c r="E12" s="76" t="s">
        <v>340</v>
      </c>
      <c r="F12" s="76">
        <v>645398</v>
      </c>
      <c r="G12" s="76">
        <v>1247879</v>
      </c>
      <c r="H12" s="76">
        <v>100</v>
      </c>
      <c r="I12" s="76" t="b">
        <v>1</v>
      </c>
      <c r="J12" s="76" t="s">
        <v>301</v>
      </c>
      <c r="K12" s="76" t="s">
        <v>322</v>
      </c>
      <c r="L12" s="76" t="s">
        <v>190</v>
      </c>
      <c r="M12" s="76" t="s">
        <v>190</v>
      </c>
      <c r="N12" s="76" t="s">
        <v>190</v>
      </c>
      <c r="O12" s="76" t="s">
        <v>190</v>
      </c>
      <c r="P12" s="76" t="s">
        <v>190</v>
      </c>
      <c r="Q12" s="76" t="s">
        <v>191</v>
      </c>
      <c r="R12" s="76" t="s">
        <v>190</v>
      </c>
      <c r="S12" s="76" t="s">
        <v>190</v>
      </c>
      <c r="T12" s="76" t="s">
        <v>191</v>
      </c>
      <c r="U12" s="76" t="s">
        <v>190</v>
      </c>
      <c r="V12" s="76" t="s">
        <v>190</v>
      </c>
      <c r="W12" s="76" t="s">
        <v>191</v>
      </c>
      <c r="X12" s="76" t="s">
        <v>191</v>
      </c>
      <c r="Y12" s="76" t="s">
        <v>190</v>
      </c>
      <c r="Z12" s="76" t="s">
        <v>191</v>
      </c>
      <c r="AA12" s="76" t="s">
        <v>191</v>
      </c>
      <c r="AB12" s="76" t="s">
        <v>190</v>
      </c>
      <c r="AC12" s="76" t="s">
        <v>191</v>
      </c>
      <c r="AD12" s="76" t="s">
        <v>191</v>
      </c>
      <c r="AE12" s="76" t="s">
        <v>190</v>
      </c>
      <c r="AF12" s="76" t="s">
        <v>191</v>
      </c>
      <c r="AG12" s="76" t="s">
        <v>191</v>
      </c>
      <c r="AH12" s="76" t="s">
        <v>191</v>
      </c>
      <c r="AI12" s="76" t="s">
        <v>190</v>
      </c>
      <c r="AJ12" s="76" t="s">
        <v>190</v>
      </c>
      <c r="AK12" s="76" t="s">
        <v>190</v>
      </c>
      <c r="AL12" s="76" t="s">
        <v>190</v>
      </c>
      <c r="AM12" s="76" t="s">
        <v>190</v>
      </c>
      <c r="AN12" s="76" t="s">
        <v>190</v>
      </c>
      <c r="AO12" s="76" t="s">
        <v>190</v>
      </c>
      <c r="AP12" s="76" t="s">
        <v>190</v>
      </c>
      <c r="AQ12" s="76" t="s">
        <v>190</v>
      </c>
      <c r="AR12" s="76" t="s">
        <v>190</v>
      </c>
      <c r="AS12" s="76" t="s">
        <v>190</v>
      </c>
      <c r="AT12" s="76" t="s">
        <v>190</v>
      </c>
      <c r="AU12" s="76" t="s">
        <v>354</v>
      </c>
    </row>
    <row r="13" spans="1:47" x14ac:dyDescent="0.2">
      <c r="A13" s="76" t="s">
        <v>116</v>
      </c>
      <c r="B13" s="76" t="s">
        <v>260</v>
      </c>
      <c r="C13" s="76" t="s">
        <v>527</v>
      </c>
      <c r="D13" s="76" t="s">
        <v>528</v>
      </c>
      <c r="E13" s="76" t="s">
        <v>436</v>
      </c>
      <c r="F13" s="76">
        <v>610997</v>
      </c>
      <c r="G13" s="76">
        <v>1145932</v>
      </c>
      <c r="H13" s="76">
        <v>100</v>
      </c>
      <c r="I13" s="76" t="b">
        <v>1</v>
      </c>
      <c r="J13" s="76" t="s">
        <v>301</v>
      </c>
      <c r="K13" s="76" t="s">
        <v>403</v>
      </c>
      <c r="L13" s="76" t="s">
        <v>192</v>
      </c>
      <c r="M13" s="76" t="s">
        <v>190</v>
      </c>
      <c r="N13" s="76" t="s">
        <v>461</v>
      </c>
      <c r="O13" s="76" t="s">
        <v>190</v>
      </c>
      <c r="P13" s="76" t="s">
        <v>190</v>
      </c>
      <c r="Q13" s="76" t="s">
        <v>461</v>
      </c>
      <c r="R13" s="76" t="s">
        <v>191</v>
      </c>
      <c r="S13" s="76" t="s">
        <v>190</v>
      </c>
      <c r="T13" s="76" t="s">
        <v>191</v>
      </c>
      <c r="U13" s="76" t="s">
        <v>191</v>
      </c>
      <c r="V13" s="76" t="s">
        <v>190</v>
      </c>
      <c r="W13" s="76" t="s">
        <v>190</v>
      </c>
      <c r="X13" s="76" t="s">
        <v>190</v>
      </c>
      <c r="Y13" s="76" t="s">
        <v>190</v>
      </c>
      <c r="Z13" s="76" t="s">
        <v>190</v>
      </c>
      <c r="AA13" s="76" t="s">
        <v>190</v>
      </c>
      <c r="AB13" s="76" t="s">
        <v>190</v>
      </c>
      <c r="AC13" s="76" t="s">
        <v>190</v>
      </c>
      <c r="AD13" s="76" t="s">
        <v>190</v>
      </c>
      <c r="AE13" s="76" t="s">
        <v>190</v>
      </c>
      <c r="AF13" s="76" t="s">
        <v>190</v>
      </c>
      <c r="AG13" s="76" t="s">
        <v>190</v>
      </c>
      <c r="AH13" s="76" t="s">
        <v>190</v>
      </c>
      <c r="AI13" s="76" t="s">
        <v>190</v>
      </c>
      <c r="AJ13" s="76" t="s">
        <v>190</v>
      </c>
      <c r="AK13" s="76" t="s">
        <v>190</v>
      </c>
      <c r="AL13" s="76" t="s">
        <v>190</v>
      </c>
      <c r="AM13" s="76" t="s">
        <v>190</v>
      </c>
      <c r="AN13" s="76" t="s">
        <v>190</v>
      </c>
      <c r="AO13" s="76" t="s">
        <v>190</v>
      </c>
      <c r="AP13" s="76" t="s">
        <v>190</v>
      </c>
      <c r="AQ13" s="76" t="s">
        <v>190</v>
      </c>
      <c r="AR13" s="76" t="s">
        <v>190</v>
      </c>
      <c r="AS13" s="76" t="s">
        <v>190</v>
      </c>
      <c r="AT13" s="76" t="s">
        <v>190</v>
      </c>
      <c r="AU13" s="76" t="s">
        <v>529</v>
      </c>
    </row>
    <row r="14" spans="1:47" x14ac:dyDescent="0.2">
      <c r="A14" s="76" t="s">
        <v>116</v>
      </c>
      <c r="B14" s="76" t="s">
        <v>255</v>
      </c>
      <c r="C14" s="76" t="s">
        <v>530</v>
      </c>
      <c r="D14" s="76" t="s">
        <v>531</v>
      </c>
      <c r="E14" s="76" t="s">
        <v>437</v>
      </c>
      <c r="F14" s="76">
        <v>643779</v>
      </c>
      <c r="G14" s="76">
        <v>1242985</v>
      </c>
      <c r="H14" s="76">
        <v>100</v>
      </c>
      <c r="I14" s="76" t="b">
        <v>1</v>
      </c>
      <c r="J14" s="76" t="s">
        <v>301</v>
      </c>
      <c r="K14" s="76" t="s">
        <v>403</v>
      </c>
      <c r="L14" s="76" t="s">
        <v>191</v>
      </c>
      <c r="M14" s="76" t="s">
        <v>190</v>
      </c>
      <c r="N14" s="76" t="s">
        <v>190</v>
      </c>
      <c r="O14" s="76" t="s">
        <v>190</v>
      </c>
      <c r="P14" s="76" t="s">
        <v>191</v>
      </c>
      <c r="Q14" s="76" t="s">
        <v>461</v>
      </c>
      <c r="R14" s="76" t="s">
        <v>191</v>
      </c>
      <c r="S14" s="76" t="s">
        <v>191</v>
      </c>
      <c r="T14" s="76" t="s">
        <v>461</v>
      </c>
      <c r="U14" s="76" t="s">
        <v>461</v>
      </c>
      <c r="V14" s="76" t="s">
        <v>190</v>
      </c>
      <c r="W14" s="76" t="s">
        <v>190</v>
      </c>
      <c r="X14" s="76" t="s">
        <v>190</v>
      </c>
      <c r="Y14" s="76" t="s">
        <v>190</v>
      </c>
      <c r="Z14" s="76" t="s">
        <v>191</v>
      </c>
      <c r="AA14" s="76" t="s">
        <v>191</v>
      </c>
      <c r="AB14" s="76" t="s">
        <v>461</v>
      </c>
      <c r="AC14" s="76" t="s">
        <v>191</v>
      </c>
      <c r="AD14" s="76" t="s">
        <v>191</v>
      </c>
      <c r="AE14" s="76" t="s">
        <v>191</v>
      </c>
      <c r="AF14" s="76" t="s">
        <v>191</v>
      </c>
      <c r="AG14" s="76" t="s">
        <v>191</v>
      </c>
      <c r="AH14" s="76" t="s">
        <v>191</v>
      </c>
      <c r="AI14" s="76" t="s">
        <v>190</v>
      </c>
      <c r="AJ14" s="76" t="s">
        <v>190</v>
      </c>
      <c r="AK14" s="76" t="s">
        <v>190</v>
      </c>
      <c r="AL14" s="76" t="s">
        <v>191</v>
      </c>
      <c r="AM14" s="76" t="s">
        <v>190</v>
      </c>
      <c r="AN14" s="76" t="s">
        <v>190</v>
      </c>
      <c r="AO14" s="76" t="s">
        <v>190</v>
      </c>
      <c r="AP14" s="76" t="s">
        <v>191</v>
      </c>
      <c r="AQ14" s="76" t="s">
        <v>190</v>
      </c>
      <c r="AR14" s="76" t="s">
        <v>190</v>
      </c>
      <c r="AS14" s="76" t="s">
        <v>191</v>
      </c>
      <c r="AT14" s="76" t="s">
        <v>190</v>
      </c>
      <c r="AU14" s="76" t="s">
        <v>113</v>
      </c>
    </row>
    <row r="15" spans="1:47" x14ac:dyDescent="0.2">
      <c r="A15" s="76" t="s">
        <v>116</v>
      </c>
      <c r="B15" s="76" t="s">
        <v>291</v>
      </c>
      <c r="C15" s="76" t="s">
        <v>532</v>
      </c>
      <c r="D15" s="76" t="s">
        <v>533</v>
      </c>
      <c r="E15" s="76" t="s">
        <v>438</v>
      </c>
      <c r="F15" s="76">
        <v>642506</v>
      </c>
      <c r="G15" s="76">
        <v>1274611</v>
      </c>
      <c r="H15" s="76">
        <v>100</v>
      </c>
      <c r="I15" s="76" t="b">
        <v>1</v>
      </c>
      <c r="J15" s="76" t="s">
        <v>301</v>
      </c>
      <c r="K15" s="76" t="s">
        <v>403</v>
      </c>
      <c r="L15" s="76" t="s">
        <v>191</v>
      </c>
      <c r="M15" s="76" t="s">
        <v>191</v>
      </c>
      <c r="N15" s="76" t="s">
        <v>191</v>
      </c>
      <c r="O15" s="76" t="s">
        <v>190</v>
      </c>
      <c r="P15" s="76" t="s">
        <v>190</v>
      </c>
      <c r="Q15" s="76" t="s">
        <v>190</v>
      </c>
      <c r="R15" s="76" t="s">
        <v>191</v>
      </c>
      <c r="S15" s="76" t="s">
        <v>191</v>
      </c>
      <c r="T15" s="76" t="s">
        <v>191</v>
      </c>
      <c r="U15" s="76" t="s">
        <v>191</v>
      </c>
      <c r="V15" s="76" t="s">
        <v>191</v>
      </c>
      <c r="W15" s="76" t="s">
        <v>190</v>
      </c>
      <c r="X15" s="76" t="s">
        <v>190</v>
      </c>
      <c r="Y15" s="76" t="s">
        <v>190</v>
      </c>
      <c r="Z15" s="76" t="s">
        <v>190</v>
      </c>
      <c r="AA15" s="76" t="s">
        <v>190</v>
      </c>
      <c r="AB15" s="76" t="s">
        <v>191</v>
      </c>
      <c r="AC15" s="76" t="s">
        <v>190</v>
      </c>
      <c r="AD15" s="76" t="s">
        <v>190</v>
      </c>
      <c r="AE15" s="76" t="s">
        <v>190</v>
      </c>
      <c r="AF15" s="76" t="s">
        <v>191</v>
      </c>
      <c r="AG15" s="76" t="s">
        <v>190</v>
      </c>
      <c r="AH15" s="76" t="s">
        <v>190</v>
      </c>
      <c r="AI15" s="76" t="s">
        <v>190</v>
      </c>
      <c r="AJ15" s="76" t="s">
        <v>190</v>
      </c>
      <c r="AK15" s="76" t="s">
        <v>190</v>
      </c>
      <c r="AL15" s="76" t="s">
        <v>190</v>
      </c>
      <c r="AM15" s="76" t="s">
        <v>190</v>
      </c>
      <c r="AN15" s="76" t="s">
        <v>190</v>
      </c>
      <c r="AO15" s="76" t="s">
        <v>190</v>
      </c>
      <c r="AP15" s="76" t="s">
        <v>191</v>
      </c>
      <c r="AQ15" s="76" t="s">
        <v>190</v>
      </c>
      <c r="AR15" s="76" t="s">
        <v>190</v>
      </c>
      <c r="AS15" s="76" t="s">
        <v>190</v>
      </c>
      <c r="AT15" s="76" t="s">
        <v>190</v>
      </c>
      <c r="AU15" s="76" t="s">
        <v>534</v>
      </c>
    </row>
    <row r="16" spans="1:47" x14ac:dyDescent="0.2">
      <c r="A16" s="76" t="s">
        <v>116</v>
      </c>
      <c r="B16" s="76" t="s">
        <v>313</v>
      </c>
      <c r="C16" s="76" t="s">
        <v>535</v>
      </c>
      <c r="D16" s="76" t="s">
        <v>536</v>
      </c>
      <c r="E16" s="76" t="s">
        <v>439</v>
      </c>
      <c r="F16" s="76">
        <v>636627</v>
      </c>
      <c r="G16" s="76">
        <v>1275545</v>
      </c>
      <c r="H16" s="76">
        <v>100</v>
      </c>
      <c r="I16" s="76" t="b">
        <v>1</v>
      </c>
      <c r="J16" s="76" t="s">
        <v>301</v>
      </c>
      <c r="K16" s="76" t="s">
        <v>403</v>
      </c>
      <c r="L16" s="76" t="s">
        <v>191</v>
      </c>
      <c r="M16" s="76" t="s">
        <v>191</v>
      </c>
      <c r="N16" s="76" t="s">
        <v>192</v>
      </c>
      <c r="O16" s="76" t="s">
        <v>190</v>
      </c>
      <c r="P16" s="76" t="s">
        <v>191</v>
      </c>
      <c r="Q16" s="76" t="s">
        <v>191</v>
      </c>
      <c r="R16" s="76" t="s">
        <v>190</v>
      </c>
      <c r="S16" s="76" t="s">
        <v>192</v>
      </c>
      <c r="T16" s="76" t="s">
        <v>191</v>
      </c>
      <c r="U16" s="76" t="s">
        <v>191</v>
      </c>
      <c r="V16" s="76" t="s">
        <v>191</v>
      </c>
      <c r="W16" s="76" t="s">
        <v>190</v>
      </c>
      <c r="X16" s="76" t="s">
        <v>190</v>
      </c>
      <c r="Y16" s="76" t="s">
        <v>190</v>
      </c>
      <c r="Z16" s="76" t="s">
        <v>190</v>
      </c>
      <c r="AA16" s="76" t="s">
        <v>191</v>
      </c>
      <c r="AB16" s="76" t="s">
        <v>191</v>
      </c>
      <c r="AC16" s="76" t="s">
        <v>190</v>
      </c>
      <c r="AD16" s="76" t="s">
        <v>190</v>
      </c>
      <c r="AE16" s="76" t="s">
        <v>191</v>
      </c>
      <c r="AF16" s="76" t="s">
        <v>191</v>
      </c>
      <c r="AG16" s="76" t="s">
        <v>191</v>
      </c>
      <c r="AH16" s="76" t="s">
        <v>191</v>
      </c>
      <c r="AI16" s="76" t="s">
        <v>190</v>
      </c>
      <c r="AJ16" s="76" t="s">
        <v>190</v>
      </c>
      <c r="AK16" s="76" t="s">
        <v>190</v>
      </c>
      <c r="AL16" s="76" t="s">
        <v>190</v>
      </c>
      <c r="AM16" s="76" t="s">
        <v>190</v>
      </c>
      <c r="AN16" s="76" t="s">
        <v>190</v>
      </c>
      <c r="AO16" s="76" t="s">
        <v>191</v>
      </c>
      <c r="AP16" s="76" t="s">
        <v>191</v>
      </c>
      <c r="AQ16" s="76" t="s">
        <v>191</v>
      </c>
      <c r="AR16" s="76" t="s">
        <v>190</v>
      </c>
      <c r="AS16" s="76" t="s">
        <v>190</v>
      </c>
      <c r="AT16" s="76" t="s">
        <v>190</v>
      </c>
      <c r="AU16" s="76" t="s">
        <v>113</v>
      </c>
    </row>
    <row r="17" spans="1:47" x14ac:dyDescent="0.2">
      <c r="A17" s="76" t="s">
        <v>116</v>
      </c>
      <c r="B17" s="76" t="s">
        <v>257</v>
      </c>
      <c r="C17" s="76" t="s">
        <v>315</v>
      </c>
      <c r="D17" s="76" t="s">
        <v>355</v>
      </c>
      <c r="E17" s="76" t="s">
        <v>342</v>
      </c>
      <c r="F17" s="76">
        <v>12345</v>
      </c>
      <c r="G17" s="76">
        <v>1130618</v>
      </c>
      <c r="H17" s="76">
        <v>100</v>
      </c>
      <c r="I17" s="76" t="b">
        <v>1</v>
      </c>
      <c r="J17" s="76" t="s">
        <v>301</v>
      </c>
      <c r="K17" s="76" t="s">
        <v>322</v>
      </c>
      <c r="L17" s="76" t="s">
        <v>190</v>
      </c>
      <c r="M17" s="76" t="s">
        <v>190</v>
      </c>
      <c r="N17" s="76" t="s">
        <v>190</v>
      </c>
      <c r="O17" s="76" t="s">
        <v>190</v>
      </c>
      <c r="P17" s="76" t="s">
        <v>190</v>
      </c>
      <c r="Q17" s="76" t="s">
        <v>461</v>
      </c>
      <c r="R17" s="76" t="s">
        <v>190</v>
      </c>
      <c r="S17" s="76" t="s">
        <v>190</v>
      </c>
      <c r="T17" s="76" t="s">
        <v>190</v>
      </c>
      <c r="U17" s="76" t="s">
        <v>190</v>
      </c>
      <c r="V17" s="76" t="s">
        <v>190</v>
      </c>
      <c r="W17" s="76" t="s">
        <v>190</v>
      </c>
      <c r="X17" s="76" t="s">
        <v>190</v>
      </c>
      <c r="Y17" s="76" t="s">
        <v>190</v>
      </c>
      <c r="Z17" s="76" t="s">
        <v>190</v>
      </c>
      <c r="AA17" s="76" t="s">
        <v>190</v>
      </c>
      <c r="AB17" s="76" t="s">
        <v>190</v>
      </c>
      <c r="AC17" s="76" t="s">
        <v>190</v>
      </c>
      <c r="AD17" s="76" t="s">
        <v>190</v>
      </c>
      <c r="AE17" s="76" t="s">
        <v>190</v>
      </c>
      <c r="AF17" s="76" t="s">
        <v>190</v>
      </c>
      <c r="AG17" s="76" t="s">
        <v>191</v>
      </c>
      <c r="AH17" s="76" t="s">
        <v>191</v>
      </c>
      <c r="AI17" s="76" t="s">
        <v>190</v>
      </c>
      <c r="AJ17" s="76" t="s">
        <v>190</v>
      </c>
      <c r="AK17" s="76" t="s">
        <v>190</v>
      </c>
      <c r="AL17" s="76" t="s">
        <v>190</v>
      </c>
      <c r="AM17" s="76" t="s">
        <v>191</v>
      </c>
      <c r="AN17" s="76" t="s">
        <v>191</v>
      </c>
      <c r="AO17" s="76" t="s">
        <v>191</v>
      </c>
      <c r="AP17" s="76" t="s">
        <v>191</v>
      </c>
      <c r="AQ17" s="76" t="s">
        <v>191</v>
      </c>
      <c r="AR17" s="76" t="s">
        <v>191</v>
      </c>
      <c r="AS17" s="76" t="s">
        <v>191</v>
      </c>
      <c r="AT17" s="76" t="s">
        <v>190</v>
      </c>
      <c r="AU17" s="76" t="s">
        <v>113</v>
      </c>
    </row>
    <row r="18" spans="1:47" x14ac:dyDescent="0.2">
      <c r="A18" s="76" t="s">
        <v>116</v>
      </c>
      <c r="B18" s="76" t="s">
        <v>247</v>
      </c>
      <c r="C18" s="76" t="s">
        <v>537</v>
      </c>
      <c r="D18" s="76" t="s">
        <v>538</v>
      </c>
      <c r="E18" s="76" t="s">
        <v>440</v>
      </c>
      <c r="F18" s="76">
        <v>640870</v>
      </c>
      <c r="G18" s="76">
        <v>1167938</v>
      </c>
      <c r="H18" s="76">
        <v>100</v>
      </c>
      <c r="I18" s="76" t="b">
        <v>1</v>
      </c>
      <c r="J18" s="76" t="s">
        <v>301</v>
      </c>
      <c r="K18" s="76" t="s">
        <v>403</v>
      </c>
      <c r="L18" s="76" t="s">
        <v>190</v>
      </c>
      <c r="M18" s="76" t="s">
        <v>190</v>
      </c>
      <c r="N18" s="76" t="s">
        <v>190</v>
      </c>
      <c r="O18" s="76" t="s">
        <v>190</v>
      </c>
      <c r="P18" s="76" t="s">
        <v>190</v>
      </c>
      <c r="Q18" s="76" t="s">
        <v>461</v>
      </c>
      <c r="R18" s="76" t="s">
        <v>190</v>
      </c>
      <c r="S18" s="76" t="s">
        <v>190</v>
      </c>
      <c r="T18" s="76" t="s">
        <v>190</v>
      </c>
      <c r="U18" s="76" t="s">
        <v>190</v>
      </c>
      <c r="V18" s="76" t="s">
        <v>190</v>
      </c>
      <c r="W18" s="76" t="s">
        <v>190</v>
      </c>
      <c r="X18" s="76" t="s">
        <v>190</v>
      </c>
      <c r="Y18" s="76" t="s">
        <v>190</v>
      </c>
      <c r="Z18" s="76" t="s">
        <v>190</v>
      </c>
      <c r="AA18" s="76" t="s">
        <v>190</v>
      </c>
      <c r="AB18" s="76" t="s">
        <v>190</v>
      </c>
      <c r="AC18" s="76" t="s">
        <v>190</v>
      </c>
      <c r="AD18" s="76" t="s">
        <v>190</v>
      </c>
      <c r="AE18" s="76" t="s">
        <v>190</v>
      </c>
      <c r="AF18" s="76" t="s">
        <v>190</v>
      </c>
      <c r="AG18" s="76" t="s">
        <v>190</v>
      </c>
      <c r="AH18" s="76" t="s">
        <v>190</v>
      </c>
      <c r="AI18" s="76" t="s">
        <v>190</v>
      </c>
      <c r="AJ18" s="76" t="s">
        <v>190</v>
      </c>
      <c r="AK18" s="76" t="s">
        <v>190</v>
      </c>
      <c r="AL18" s="76" t="s">
        <v>190</v>
      </c>
      <c r="AM18" s="76" t="s">
        <v>191</v>
      </c>
      <c r="AN18" s="76" t="s">
        <v>191</v>
      </c>
      <c r="AO18" s="76" t="s">
        <v>191</v>
      </c>
      <c r="AP18" s="76" t="s">
        <v>191</v>
      </c>
      <c r="AQ18" s="76" t="s">
        <v>191</v>
      </c>
      <c r="AR18" s="76" t="s">
        <v>191</v>
      </c>
      <c r="AS18" s="76" t="s">
        <v>191</v>
      </c>
      <c r="AT18" s="76" t="s">
        <v>190</v>
      </c>
      <c r="AU18" s="76" t="s">
        <v>212</v>
      </c>
    </row>
    <row r="19" spans="1:47" x14ac:dyDescent="0.2">
      <c r="A19" s="76" t="s">
        <v>116</v>
      </c>
      <c r="B19" s="76" t="s">
        <v>540</v>
      </c>
      <c r="C19" s="76" t="s">
        <v>539</v>
      </c>
      <c r="D19" s="76" t="s">
        <v>541</v>
      </c>
      <c r="E19" s="76" t="s">
        <v>441</v>
      </c>
      <c r="F19" s="76">
        <v>640110</v>
      </c>
      <c r="G19" s="76">
        <v>1275006</v>
      </c>
      <c r="H19" s="76">
        <v>100</v>
      </c>
      <c r="I19" s="76" t="b">
        <v>1</v>
      </c>
      <c r="J19" s="76" t="s">
        <v>301</v>
      </c>
      <c r="K19" s="76" t="s">
        <v>403</v>
      </c>
      <c r="L19" s="76" t="s">
        <v>191</v>
      </c>
      <c r="M19" s="76" t="s">
        <v>191</v>
      </c>
      <c r="N19" s="76" t="s">
        <v>191</v>
      </c>
      <c r="O19" s="76" t="s">
        <v>191</v>
      </c>
      <c r="P19" s="76" t="s">
        <v>191</v>
      </c>
      <c r="Q19" s="76" t="s">
        <v>190</v>
      </c>
      <c r="R19" s="76" t="s">
        <v>191</v>
      </c>
      <c r="S19" s="76" t="s">
        <v>190</v>
      </c>
      <c r="T19" s="76" t="s">
        <v>191</v>
      </c>
      <c r="U19" s="76" t="s">
        <v>191</v>
      </c>
      <c r="V19" s="76" t="s">
        <v>191</v>
      </c>
      <c r="W19" s="76" t="s">
        <v>190</v>
      </c>
      <c r="X19" s="76" t="s">
        <v>190</v>
      </c>
      <c r="Y19" s="76" t="s">
        <v>190</v>
      </c>
      <c r="Z19" s="76" t="s">
        <v>190</v>
      </c>
      <c r="AA19" s="76" t="s">
        <v>190</v>
      </c>
      <c r="AB19" s="76" t="s">
        <v>191</v>
      </c>
      <c r="AC19" s="76" t="s">
        <v>191</v>
      </c>
      <c r="AD19" s="76" t="s">
        <v>190</v>
      </c>
      <c r="AE19" s="76" t="s">
        <v>190</v>
      </c>
      <c r="AF19" s="76" t="s">
        <v>190</v>
      </c>
      <c r="AG19" s="76" t="s">
        <v>191</v>
      </c>
      <c r="AH19" s="76" t="s">
        <v>191</v>
      </c>
      <c r="AI19" s="76" t="s">
        <v>190</v>
      </c>
      <c r="AJ19" s="76" t="s">
        <v>190</v>
      </c>
      <c r="AK19" s="76" t="s">
        <v>190</v>
      </c>
      <c r="AL19" s="76" t="s">
        <v>190</v>
      </c>
      <c r="AM19" s="76" t="s">
        <v>190</v>
      </c>
      <c r="AN19" s="76" t="s">
        <v>191</v>
      </c>
      <c r="AO19" s="76" t="s">
        <v>191</v>
      </c>
      <c r="AP19" s="76" t="s">
        <v>191</v>
      </c>
      <c r="AQ19" s="76" t="s">
        <v>191</v>
      </c>
      <c r="AR19" s="76" t="s">
        <v>191</v>
      </c>
      <c r="AS19" s="76" t="s">
        <v>191</v>
      </c>
      <c r="AT19" s="76" t="s">
        <v>190</v>
      </c>
      <c r="AU19" s="76" t="s">
        <v>113</v>
      </c>
    </row>
    <row r="20" spans="1:47" x14ac:dyDescent="0.2">
      <c r="A20" s="76" t="s">
        <v>116</v>
      </c>
      <c r="B20" s="76" t="s">
        <v>321</v>
      </c>
      <c r="C20" s="76" t="s">
        <v>320</v>
      </c>
      <c r="D20" s="76" t="s">
        <v>356</v>
      </c>
      <c r="E20" s="76" t="s">
        <v>332</v>
      </c>
      <c r="F20" s="76">
        <v>408246</v>
      </c>
      <c r="G20" s="76">
        <v>1247895</v>
      </c>
      <c r="H20" s="76">
        <v>100</v>
      </c>
      <c r="I20" s="76" t="b">
        <v>1</v>
      </c>
      <c r="J20" s="76" t="s">
        <v>301</v>
      </c>
      <c r="K20" s="76" t="s">
        <v>322</v>
      </c>
      <c r="L20" s="76" t="s">
        <v>461</v>
      </c>
      <c r="M20" s="76" t="s">
        <v>190</v>
      </c>
      <c r="N20" s="76" t="s">
        <v>191</v>
      </c>
      <c r="O20" s="76" t="s">
        <v>190</v>
      </c>
      <c r="P20" s="76" t="s">
        <v>190</v>
      </c>
      <c r="Q20" s="76" t="s">
        <v>461</v>
      </c>
      <c r="R20" s="76" t="s">
        <v>191</v>
      </c>
      <c r="S20" s="76" t="s">
        <v>190</v>
      </c>
      <c r="T20" s="76" t="s">
        <v>461</v>
      </c>
      <c r="U20" s="76" t="s">
        <v>191</v>
      </c>
      <c r="V20" s="76" t="s">
        <v>190</v>
      </c>
      <c r="W20" s="76" t="s">
        <v>190</v>
      </c>
      <c r="X20" s="76" t="s">
        <v>190</v>
      </c>
      <c r="Y20" s="76" t="s">
        <v>190</v>
      </c>
      <c r="Z20" s="76" t="s">
        <v>190</v>
      </c>
      <c r="AA20" s="76" t="s">
        <v>191</v>
      </c>
      <c r="AB20" s="76" t="s">
        <v>461</v>
      </c>
      <c r="AC20" s="76" t="s">
        <v>190</v>
      </c>
      <c r="AD20" s="76" t="s">
        <v>190</v>
      </c>
      <c r="AE20" s="76" t="s">
        <v>190</v>
      </c>
      <c r="AF20" s="76" t="s">
        <v>191</v>
      </c>
      <c r="AG20" s="76" t="s">
        <v>191</v>
      </c>
      <c r="AH20" s="76" t="s">
        <v>190</v>
      </c>
      <c r="AI20" s="76" t="s">
        <v>190</v>
      </c>
      <c r="AJ20" s="76" t="s">
        <v>190</v>
      </c>
      <c r="AK20" s="76" t="s">
        <v>190</v>
      </c>
      <c r="AL20" s="76" t="s">
        <v>190</v>
      </c>
      <c r="AM20" s="76" t="s">
        <v>191</v>
      </c>
      <c r="AN20" s="76" t="s">
        <v>191</v>
      </c>
      <c r="AO20" s="76" t="s">
        <v>191</v>
      </c>
      <c r="AP20" s="76" t="s">
        <v>192</v>
      </c>
      <c r="AQ20" s="76" t="s">
        <v>190</v>
      </c>
      <c r="AR20" s="76" t="s">
        <v>192</v>
      </c>
      <c r="AS20" s="76" t="s">
        <v>191</v>
      </c>
      <c r="AT20" s="76" t="s">
        <v>190</v>
      </c>
      <c r="AU20" s="76" t="s">
        <v>113</v>
      </c>
    </row>
    <row r="21" spans="1:47" x14ac:dyDescent="0.2">
      <c r="A21" s="76" t="s">
        <v>116</v>
      </c>
      <c r="B21" s="76" t="s">
        <v>302</v>
      </c>
      <c r="C21" s="76" t="s">
        <v>262</v>
      </c>
      <c r="D21" s="76" t="s">
        <v>542</v>
      </c>
      <c r="E21" s="76" t="s">
        <v>443</v>
      </c>
      <c r="F21" s="76">
        <v>649368</v>
      </c>
      <c r="G21" s="76">
        <v>1238190</v>
      </c>
      <c r="H21" s="76">
        <v>100</v>
      </c>
      <c r="I21" s="76" t="b">
        <v>1</v>
      </c>
      <c r="J21" s="76" t="s">
        <v>301</v>
      </c>
      <c r="K21" s="76" t="s">
        <v>403</v>
      </c>
      <c r="L21" s="76" t="s">
        <v>192</v>
      </c>
      <c r="M21" s="76" t="s">
        <v>192</v>
      </c>
      <c r="N21" s="76" t="s">
        <v>192</v>
      </c>
      <c r="O21" s="76" t="s">
        <v>192</v>
      </c>
      <c r="P21" s="76" t="s">
        <v>192</v>
      </c>
      <c r="Q21" s="76" t="s">
        <v>461</v>
      </c>
      <c r="R21" s="76" t="s">
        <v>192</v>
      </c>
      <c r="S21" s="76" t="s">
        <v>192</v>
      </c>
      <c r="T21" s="76" t="s">
        <v>192</v>
      </c>
      <c r="U21" s="76" t="s">
        <v>192</v>
      </c>
      <c r="V21" s="76" t="s">
        <v>192</v>
      </c>
      <c r="W21" s="76" t="s">
        <v>190</v>
      </c>
      <c r="X21" s="76" t="s">
        <v>191</v>
      </c>
      <c r="Y21" s="76" t="s">
        <v>190</v>
      </c>
      <c r="Z21" s="76" t="s">
        <v>191</v>
      </c>
      <c r="AA21" s="76" t="s">
        <v>191</v>
      </c>
      <c r="AB21" s="76" t="s">
        <v>192</v>
      </c>
      <c r="AC21" s="76" t="s">
        <v>192</v>
      </c>
      <c r="AD21" s="76" t="s">
        <v>192</v>
      </c>
      <c r="AE21" s="76" t="s">
        <v>192</v>
      </c>
      <c r="AF21" s="76" t="s">
        <v>192</v>
      </c>
      <c r="AG21" s="76" t="s">
        <v>192</v>
      </c>
      <c r="AH21" s="76" t="s">
        <v>191</v>
      </c>
      <c r="AI21" s="76" t="s">
        <v>190</v>
      </c>
      <c r="AJ21" s="76" t="s">
        <v>190</v>
      </c>
      <c r="AK21" s="76" t="s">
        <v>191</v>
      </c>
      <c r="AL21" s="76" t="s">
        <v>191</v>
      </c>
      <c r="AM21" s="76" t="s">
        <v>191</v>
      </c>
      <c r="AN21" s="76" t="s">
        <v>191</v>
      </c>
      <c r="AO21" s="76" t="s">
        <v>192</v>
      </c>
      <c r="AP21" s="76" t="s">
        <v>191</v>
      </c>
      <c r="AQ21" s="76" t="s">
        <v>192</v>
      </c>
      <c r="AR21" s="76" t="s">
        <v>191</v>
      </c>
      <c r="AS21" s="76" t="s">
        <v>191</v>
      </c>
      <c r="AT21" s="76" t="s">
        <v>191</v>
      </c>
      <c r="AU21" s="76" t="s">
        <v>543</v>
      </c>
    </row>
    <row r="22" spans="1:47" x14ac:dyDescent="0.2">
      <c r="A22" s="76" t="s">
        <v>116</v>
      </c>
      <c r="B22" s="76" t="s">
        <v>319</v>
      </c>
      <c r="C22" s="76" t="s">
        <v>544</v>
      </c>
      <c r="D22" s="76" t="s">
        <v>545</v>
      </c>
      <c r="E22" s="76" t="s">
        <v>444</v>
      </c>
      <c r="F22" s="76">
        <v>644014</v>
      </c>
      <c r="G22" s="76">
        <v>1272290</v>
      </c>
      <c r="H22" s="76">
        <v>100</v>
      </c>
      <c r="I22" s="76" t="b">
        <v>1</v>
      </c>
      <c r="J22" s="76" t="s">
        <v>301</v>
      </c>
      <c r="K22" s="76" t="s">
        <v>403</v>
      </c>
      <c r="L22" s="76" t="s">
        <v>191</v>
      </c>
      <c r="M22" s="76" t="s">
        <v>191</v>
      </c>
      <c r="N22" s="76" t="s">
        <v>191</v>
      </c>
      <c r="O22" s="76" t="s">
        <v>190</v>
      </c>
      <c r="P22" s="76" t="s">
        <v>191</v>
      </c>
      <c r="Q22" s="76" t="s">
        <v>191</v>
      </c>
      <c r="R22" s="76" t="s">
        <v>191</v>
      </c>
      <c r="S22" s="76" t="s">
        <v>191</v>
      </c>
      <c r="T22" s="76" t="s">
        <v>191</v>
      </c>
      <c r="U22" s="76" t="s">
        <v>191</v>
      </c>
      <c r="V22" s="76" t="s">
        <v>191</v>
      </c>
      <c r="W22" s="76" t="s">
        <v>190</v>
      </c>
      <c r="X22" s="76" t="s">
        <v>190</v>
      </c>
      <c r="Y22" s="76" t="s">
        <v>190</v>
      </c>
      <c r="Z22" s="76" t="s">
        <v>191</v>
      </c>
      <c r="AA22" s="76" t="s">
        <v>191</v>
      </c>
      <c r="AB22" s="76" t="s">
        <v>191</v>
      </c>
      <c r="AC22" s="76" t="s">
        <v>191</v>
      </c>
      <c r="AD22" s="76" t="s">
        <v>191</v>
      </c>
      <c r="AE22" s="76" t="s">
        <v>191</v>
      </c>
      <c r="AF22" s="76" t="s">
        <v>191</v>
      </c>
      <c r="AG22" s="76" t="s">
        <v>191</v>
      </c>
      <c r="AH22" s="76" t="s">
        <v>191</v>
      </c>
      <c r="AI22" s="76" t="s">
        <v>191</v>
      </c>
      <c r="AJ22" s="76" t="s">
        <v>192</v>
      </c>
      <c r="AK22" s="76" t="s">
        <v>191</v>
      </c>
      <c r="AL22" s="76" t="s">
        <v>190</v>
      </c>
      <c r="AM22" s="76" t="s">
        <v>191</v>
      </c>
      <c r="AN22" s="76" t="s">
        <v>192</v>
      </c>
      <c r="AO22" s="76" t="s">
        <v>192</v>
      </c>
      <c r="AP22" s="76" t="s">
        <v>191</v>
      </c>
      <c r="AQ22" s="76" t="s">
        <v>191</v>
      </c>
      <c r="AR22" s="76" t="s">
        <v>191</v>
      </c>
      <c r="AS22" s="76" t="s">
        <v>191</v>
      </c>
      <c r="AT22" s="76" t="s">
        <v>190</v>
      </c>
      <c r="AU22" s="76" t="s">
        <v>546</v>
      </c>
    </row>
    <row r="23" spans="1:47" x14ac:dyDescent="0.2">
      <c r="A23" s="76" t="s">
        <v>116</v>
      </c>
      <c r="B23" s="76" t="s">
        <v>305</v>
      </c>
      <c r="C23" s="76" t="s">
        <v>357</v>
      </c>
      <c r="D23" s="76" t="s">
        <v>358</v>
      </c>
      <c r="E23" s="76" t="s">
        <v>333</v>
      </c>
      <c r="F23" s="76">
        <v>644419</v>
      </c>
      <c r="G23" s="76">
        <v>1251969</v>
      </c>
      <c r="H23" s="76">
        <v>100</v>
      </c>
      <c r="I23" s="76" t="b">
        <v>1</v>
      </c>
      <c r="J23" s="76" t="s">
        <v>301</v>
      </c>
      <c r="K23" s="76" t="s">
        <v>322</v>
      </c>
      <c r="L23" s="76" t="s">
        <v>191</v>
      </c>
      <c r="M23" s="76" t="s">
        <v>191</v>
      </c>
      <c r="N23" s="76" t="s">
        <v>190</v>
      </c>
      <c r="O23" s="76" t="s">
        <v>190</v>
      </c>
      <c r="P23" s="76" t="s">
        <v>190</v>
      </c>
      <c r="Q23" s="76" t="s">
        <v>191</v>
      </c>
      <c r="R23" s="76" t="s">
        <v>191</v>
      </c>
      <c r="S23" s="76" t="s">
        <v>191</v>
      </c>
      <c r="T23" s="76" t="s">
        <v>191</v>
      </c>
      <c r="U23" s="76" t="s">
        <v>191</v>
      </c>
      <c r="V23" s="76" t="s">
        <v>191</v>
      </c>
      <c r="W23" s="76" t="s">
        <v>190</v>
      </c>
      <c r="X23" s="76" t="s">
        <v>190</v>
      </c>
      <c r="Y23" s="76" t="s">
        <v>190</v>
      </c>
      <c r="Z23" s="76" t="s">
        <v>191</v>
      </c>
      <c r="AA23" s="76" t="s">
        <v>190</v>
      </c>
      <c r="AB23" s="76" t="s">
        <v>191</v>
      </c>
      <c r="AC23" s="76" t="s">
        <v>190</v>
      </c>
      <c r="AD23" s="76" t="s">
        <v>191</v>
      </c>
      <c r="AE23" s="76" t="s">
        <v>190</v>
      </c>
      <c r="AF23" s="76" t="s">
        <v>190</v>
      </c>
      <c r="AG23" s="76" t="s">
        <v>191</v>
      </c>
      <c r="AH23" s="76" t="s">
        <v>190</v>
      </c>
      <c r="AI23" s="76" t="s">
        <v>190</v>
      </c>
      <c r="AJ23" s="76" t="s">
        <v>190</v>
      </c>
      <c r="AK23" s="76" t="s">
        <v>190</v>
      </c>
      <c r="AL23" s="76" t="s">
        <v>190</v>
      </c>
      <c r="AM23" s="76" t="s">
        <v>190</v>
      </c>
      <c r="AN23" s="76" t="s">
        <v>190</v>
      </c>
      <c r="AO23" s="76" t="s">
        <v>190</v>
      </c>
      <c r="AP23" s="76" t="s">
        <v>190</v>
      </c>
      <c r="AQ23" s="76" t="s">
        <v>190</v>
      </c>
      <c r="AR23" s="76" t="s">
        <v>190</v>
      </c>
      <c r="AS23" s="76" t="s">
        <v>190</v>
      </c>
      <c r="AT23" s="76" t="s">
        <v>190</v>
      </c>
      <c r="AU23" s="76" t="s">
        <v>113</v>
      </c>
    </row>
    <row r="24" spans="1:47" x14ac:dyDescent="0.2">
      <c r="A24" s="76" t="s">
        <v>116</v>
      </c>
      <c r="B24" s="76" t="s">
        <v>283</v>
      </c>
      <c r="C24" s="76" t="s">
        <v>547</v>
      </c>
      <c r="D24" s="76" t="s">
        <v>548</v>
      </c>
      <c r="E24" s="76" t="s">
        <v>445</v>
      </c>
      <c r="F24" s="76">
        <v>642203</v>
      </c>
      <c r="G24" s="76">
        <v>975347</v>
      </c>
      <c r="H24" s="76">
        <v>100</v>
      </c>
      <c r="I24" s="76" t="b">
        <v>1</v>
      </c>
      <c r="J24" s="76" t="s">
        <v>301</v>
      </c>
      <c r="K24" s="76" t="s">
        <v>403</v>
      </c>
      <c r="L24" s="76" t="s">
        <v>192</v>
      </c>
      <c r="M24" s="76" t="s">
        <v>192</v>
      </c>
      <c r="N24" s="76" t="s">
        <v>194</v>
      </c>
      <c r="O24" s="76" t="s">
        <v>191</v>
      </c>
      <c r="P24" s="76" t="s">
        <v>192</v>
      </c>
      <c r="Q24" s="76" t="s">
        <v>202</v>
      </c>
      <c r="R24" s="76" t="s">
        <v>202</v>
      </c>
      <c r="S24" s="76" t="s">
        <v>192</v>
      </c>
      <c r="T24" s="76" t="s">
        <v>202</v>
      </c>
      <c r="U24" s="76" t="s">
        <v>192</v>
      </c>
      <c r="V24" s="76" t="s">
        <v>202</v>
      </c>
      <c r="W24" s="76" t="s">
        <v>191</v>
      </c>
      <c r="X24" s="76" t="s">
        <v>191</v>
      </c>
      <c r="Y24" s="76" t="s">
        <v>190</v>
      </c>
      <c r="Z24" s="76" t="s">
        <v>191</v>
      </c>
      <c r="AA24" s="76" t="s">
        <v>191</v>
      </c>
      <c r="AB24" s="76" t="s">
        <v>192</v>
      </c>
      <c r="AC24" s="76" t="s">
        <v>191</v>
      </c>
      <c r="AD24" s="76" t="s">
        <v>192</v>
      </c>
      <c r="AE24" s="76" t="s">
        <v>192</v>
      </c>
      <c r="AF24" s="76" t="s">
        <v>192</v>
      </c>
      <c r="AG24" s="76" t="s">
        <v>202</v>
      </c>
      <c r="AH24" s="76" t="s">
        <v>192</v>
      </c>
      <c r="AI24" s="76" t="s">
        <v>191</v>
      </c>
      <c r="AJ24" s="76" t="s">
        <v>192</v>
      </c>
      <c r="AK24" s="76" t="s">
        <v>192</v>
      </c>
      <c r="AL24" s="76" t="s">
        <v>191</v>
      </c>
      <c r="AM24" s="76" t="s">
        <v>190</v>
      </c>
      <c r="AN24" s="76" t="s">
        <v>190</v>
      </c>
      <c r="AO24" s="76" t="s">
        <v>191</v>
      </c>
      <c r="AP24" s="76" t="s">
        <v>191</v>
      </c>
      <c r="AQ24" s="76" t="s">
        <v>190</v>
      </c>
      <c r="AR24" s="76" t="s">
        <v>190</v>
      </c>
      <c r="AS24" s="76" t="s">
        <v>191</v>
      </c>
      <c r="AT24" s="76" t="s">
        <v>191</v>
      </c>
      <c r="AU24" s="76" t="s">
        <v>549</v>
      </c>
    </row>
    <row r="25" spans="1:47" x14ac:dyDescent="0.2">
      <c r="A25" s="76" t="s">
        <v>116</v>
      </c>
      <c r="B25" s="76" t="s">
        <v>247</v>
      </c>
      <c r="C25" s="76" t="s">
        <v>550</v>
      </c>
      <c r="D25" s="76" t="s">
        <v>551</v>
      </c>
      <c r="E25" s="76" t="s">
        <v>446</v>
      </c>
      <c r="F25" s="76">
        <v>641873</v>
      </c>
      <c r="G25" s="76">
        <v>1220815</v>
      </c>
      <c r="H25" s="76">
        <v>100</v>
      </c>
      <c r="I25" s="76" t="b">
        <v>1</v>
      </c>
      <c r="J25" s="76" t="s">
        <v>301</v>
      </c>
      <c r="K25" s="76" t="s">
        <v>403</v>
      </c>
      <c r="L25" s="76" t="s">
        <v>190</v>
      </c>
      <c r="M25" s="76" t="s">
        <v>190</v>
      </c>
      <c r="N25" s="76" t="s">
        <v>191</v>
      </c>
      <c r="O25" s="76" t="s">
        <v>190</v>
      </c>
      <c r="P25" s="76" t="s">
        <v>190</v>
      </c>
      <c r="Q25" s="76" t="s">
        <v>461</v>
      </c>
      <c r="R25" s="76" t="s">
        <v>192</v>
      </c>
      <c r="S25" s="76" t="s">
        <v>191</v>
      </c>
      <c r="T25" s="76" t="s">
        <v>192</v>
      </c>
      <c r="U25" s="76" t="s">
        <v>191</v>
      </c>
      <c r="V25" s="76" t="s">
        <v>190</v>
      </c>
      <c r="W25" s="76" t="s">
        <v>190</v>
      </c>
      <c r="X25" s="76" t="s">
        <v>190</v>
      </c>
      <c r="Y25" s="76" t="s">
        <v>190</v>
      </c>
      <c r="Z25" s="76" t="s">
        <v>190</v>
      </c>
      <c r="AA25" s="76" t="s">
        <v>191</v>
      </c>
      <c r="AB25" s="76" t="s">
        <v>190</v>
      </c>
      <c r="AC25" s="76" t="s">
        <v>190</v>
      </c>
      <c r="AD25" s="76" t="s">
        <v>191</v>
      </c>
      <c r="AE25" s="76" t="s">
        <v>191</v>
      </c>
      <c r="AF25" s="76" t="s">
        <v>190</v>
      </c>
      <c r="AG25" s="76" t="s">
        <v>191</v>
      </c>
      <c r="AH25" s="76" t="s">
        <v>190</v>
      </c>
      <c r="AI25" s="76" t="s">
        <v>190</v>
      </c>
      <c r="AJ25" s="76" t="s">
        <v>190</v>
      </c>
      <c r="AK25" s="76" t="s">
        <v>190</v>
      </c>
      <c r="AL25" s="76" t="s">
        <v>190</v>
      </c>
      <c r="AM25" s="76" t="s">
        <v>190</v>
      </c>
      <c r="AN25" s="76" t="s">
        <v>191</v>
      </c>
      <c r="AO25" s="76" t="s">
        <v>191</v>
      </c>
      <c r="AP25" s="76" t="s">
        <v>191</v>
      </c>
      <c r="AQ25" s="76" t="s">
        <v>190</v>
      </c>
      <c r="AR25" s="76" t="s">
        <v>190</v>
      </c>
      <c r="AS25" s="76" t="s">
        <v>191</v>
      </c>
      <c r="AT25" s="76" t="s">
        <v>190</v>
      </c>
      <c r="AU25" s="76" t="s">
        <v>113</v>
      </c>
    </row>
    <row r="26" spans="1:47" x14ac:dyDescent="0.2">
      <c r="A26" s="76" t="s">
        <v>116</v>
      </c>
      <c r="B26" s="76" t="s">
        <v>307</v>
      </c>
      <c r="C26" s="76" t="s">
        <v>289</v>
      </c>
      <c r="D26" s="76" t="s">
        <v>552</v>
      </c>
      <c r="E26" s="76" t="s">
        <v>447</v>
      </c>
      <c r="F26" s="76">
        <v>642115</v>
      </c>
      <c r="G26" s="76">
        <v>1026120</v>
      </c>
      <c r="H26" s="76">
        <v>100</v>
      </c>
      <c r="I26" s="76" t="b">
        <v>1</v>
      </c>
      <c r="J26" s="76" t="s">
        <v>301</v>
      </c>
      <c r="K26" s="76" t="s">
        <v>403</v>
      </c>
      <c r="L26" s="76" t="s">
        <v>190</v>
      </c>
      <c r="M26" s="76" t="s">
        <v>190</v>
      </c>
      <c r="N26" s="76" t="s">
        <v>190</v>
      </c>
      <c r="O26" s="76" t="s">
        <v>190</v>
      </c>
      <c r="P26" s="76" t="s">
        <v>190</v>
      </c>
      <c r="Q26" s="76" t="s">
        <v>190</v>
      </c>
      <c r="R26" s="76" t="s">
        <v>190</v>
      </c>
      <c r="S26" s="76" t="s">
        <v>190</v>
      </c>
      <c r="T26" s="76" t="s">
        <v>190</v>
      </c>
      <c r="U26" s="76" t="s">
        <v>190</v>
      </c>
      <c r="V26" s="76" t="s">
        <v>190</v>
      </c>
      <c r="W26" s="76" t="s">
        <v>190</v>
      </c>
      <c r="X26" s="76" t="s">
        <v>190</v>
      </c>
      <c r="Y26" s="76" t="s">
        <v>190</v>
      </c>
      <c r="Z26" s="76" t="s">
        <v>190</v>
      </c>
      <c r="AA26" s="76" t="s">
        <v>190</v>
      </c>
      <c r="AB26" s="76" t="s">
        <v>190</v>
      </c>
      <c r="AC26" s="76" t="s">
        <v>190</v>
      </c>
      <c r="AD26" s="76" t="s">
        <v>190</v>
      </c>
      <c r="AE26" s="76" t="s">
        <v>190</v>
      </c>
      <c r="AF26" s="76" t="s">
        <v>190</v>
      </c>
      <c r="AG26" s="76" t="s">
        <v>190</v>
      </c>
      <c r="AH26" s="76" t="s">
        <v>190</v>
      </c>
      <c r="AI26" s="76" t="s">
        <v>190</v>
      </c>
      <c r="AJ26" s="76" t="s">
        <v>190</v>
      </c>
      <c r="AK26" s="76" t="s">
        <v>190</v>
      </c>
      <c r="AL26" s="76" t="s">
        <v>190</v>
      </c>
      <c r="AM26" s="76" t="s">
        <v>190</v>
      </c>
      <c r="AN26" s="76" t="s">
        <v>190</v>
      </c>
      <c r="AO26" s="76" t="s">
        <v>190</v>
      </c>
      <c r="AP26" s="76" t="s">
        <v>190</v>
      </c>
      <c r="AQ26" s="76" t="s">
        <v>190</v>
      </c>
      <c r="AR26" s="76" t="s">
        <v>190</v>
      </c>
      <c r="AS26" s="76" t="s">
        <v>190</v>
      </c>
      <c r="AT26" s="76" t="s">
        <v>190</v>
      </c>
      <c r="AU26" s="76" t="s">
        <v>553</v>
      </c>
    </row>
    <row r="27" spans="1:47" x14ac:dyDescent="0.2">
      <c r="A27" s="76" t="s">
        <v>116</v>
      </c>
      <c r="B27" s="76" t="s">
        <v>263</v>
      </c>
      <c r="C27" s="76" t="s">
        <v>554</v>
      </c>
      <c r="D27" s="76" t="s">
        <v>555</v>
      </c>
      <c r="E27" s="76" t="s">
        <v>447</v>
      </c>
      <c r="F27" s="76">
        <v>642115</v>
      </c>
      <c r="G27" s="76">
        <v>1026120</v>
      </c>
      <c r="H27" s="76">
        <v>100</v>
      </c>
      <c r="I27" s="76" t="b">
        <v>1</v>
      </c>
      <c r="J27" s="76" t="s">
        <v>301</v>
      </c>
      <c r="K27" s="76" t="s">
        <v>403</v>
      </c>
      <c r="L27" s="76" t="s">
        <v>190</v>
      </c>
      <c r="M27" s="76" t="s">
        <v>190</v>
      </c>
      <c r="N27" s="76" t="s">
        <v>461</v>
      </c>
      <c r="O27" s="76" t="s">
        <v>190</v>
      </c>
      <c r="P27" s="76" t="s">
        <v>190</v>
      </c>
      <c r="Q27" s="76" t="s">
        <v>191</v>
      </c>
      <c r="R27" s="76" t="s">
        <v>461</v>
      </c>
      <c r="S27" s="76" t="s">
        <v>191</v>
      </c>
      <c r="T27" s="76" t="s">
        <v>191</v>
      </c>
      <c r="U27" s="76" t="s">
        <v>190</v>
      </c>
      <c r="V27" s="76" t="s">
        <v>191</v>
      </c>
      <c r="W27" s="76" t="s">
        <v>461</v>
      </c>
      <c r="X27" s="76" t="s">
        <v>190</v>
      </c>
      <c r="Y27" s="76" t="s">
        <v>461</v>
      </c>
      <c r="Z27" s="76" t="s">
        <v>190</v>
      </c>
      <c r="AA27" s="76" t="s">
        <v>190</v>
      </c>
      <c r="AB27" s="76" t="s">
        <v>190</v>
      </c>
      <c r="AC27" s="76" t="s">
        <v>190</v>
      </c>
      <c r="AD27" s="76" t="s">
        <v>190</v>
      </c>
      <c r="AE27" s="76" t="s">
        <v>190</v>
      </c>
      <c r="AF27" s="76" t="s">
        <v>190</v>
      </c>
      <c r="AG27" s="76" t="s">
        <v>190</v>
      </c>
      <c r="AH27" s="76" t="s">
        <v>190</v>
      </c>
      <c r="AI27" s="76" t="s">
        <v>191</v>
      </c>
      <c r="AJ27" s="76" t="s">
        <v>191</v>
      </c>
      <c r="AK27" s="76" t="s">
        <v>190</v>
      </c>
      <c r="AL27" s="76" t="s">
        <v>190</v>
      </c>
      <c r="AM27" s="76" t="s">
        <v>191</v>
      </c>
      <c r="AN27" s="76" t="s">
        <v>191</v>
      </c>
      <c r="AO27" s="76" t="s">
        <v>191</v>
      </c>
      <c r="AP27" s="76" t="s">
        <v>191</v>
      </c>
      <c r="AQ27" s="76" t="s">
        <v>191</v>
      </c>
      <c r="AR27" s="76" t="s">
        <v>191</v>
      </c>
      <c r="AS27" s="76" t="s">
        <v>191</v>
      </c>
      <c r="AT27" s="76" t="s">
        <v>190</v>
      </c>
      <c r="AU27" s="76" t="s">
        <v>113</v>
      </c>
    </row>
    <row r="28" spans="1:47" x14ac:dyDescent="0.2">
      <c r="A28" s="76" t="s">
        <v>116</v>
      </c>
      <c r="B28" s="76" t="s">
        <v>254</v>
      </c>
      <c r="C28" s="76" t="s">
        <v>556</v>
      </c>
      <c r="D28" s="76" t="s">
        <v>557</v>
      </c>
      <c r="E28" s="76" t="s">
        <v>448</v>
      </c>
      <c r="F28" s="76">
        <v>643748</v>
      </c>
      <c r="G28" s="76">
        <v>1272293</v>
      </c>
      <c r="H28" s="76">
        <v>100</v>
      </c>
      <c r="I28" s="76" t="b">
        <v>1</v>
      </c>
      <c r="J28" s="76" t="s">
        <v>301</v>
      </c>
      <c r="K28" s="76" t="s">
        <v>403</v>
      </c>
      <c r="L28" s="76" t="s">
        <v>190</v>
      </c>
      <c r="M28" s="76" t="s">
        <v>190</v>
      </c>
      <c r="N28" s="76" t="s">
        <v>190</v>
      </c>
      <c r="O28" s="76" t="s">
        <v>190</v>
      </c>
      <c r="P28" s="76" t="s">
        <v>190</v>
      </c>
      <c r="Q28" s="76" t="s">
        <v>190</v>
      </c>
      <c r="R28" s="76" t="s">
        <v>190</v>
      </c>
      <c r="S28" s="76" t="s">
        <v>190</v>
      </c>
      <c r="T28" s="76" t="s">
        <v>190</v>
      </c>
      <c r="U28" s="76" t="s">
        <v>190</v>
      </c>
      <c r="V28" s="76" t="s">
        <v>190</v>
      </c>
      <c r="W28" s="76" t="s">
        <v>190</v>
      </c>
      <c r="X28" s="76" t="s">
        <v>190</v>
      </c>
      <c r="Y28" s="76" t="s">
        <v>190</v>
      </c>
      <c r="Z28" s="76" t="s">
        <v>190</v>
      </c>
      <c r="AA28" s="76" t="s">
        <v>190</v>
      </c>
      <c r="AB28" s="76" t="s">
        <v>190</v>
      </c>
      <c r="AC28" s="76" t="s">
        <v>190</v>
      </c>
      <c r="AD28" s="76" t="s">
        <v>190</v>
      </c>
      <c r="AE28" s="76" t="s">
        <v>190</v>
      </c>
      <c r="AF28" s="76" t="s">
        <v>190</v>
      </c>
      <c r="AG28" s="76" t="s">
        <v>190</v>
      </c>
      <c r="AH28" s="76" t="s">
        <v>190</v>
      </c>
      <c r="AI28" s="76" t="s">
        <v>190</v>
      </c>
      <c r="AJ28" s="76" t="s">
        <v>190</v>
      </c>
      <c r="AK28" s="76" t="s">
        <v>190</v>
      </c>
      <c r="AL28" s="76" t="s">
        <v>190</v>
      </c>
      <c r="AM28" s="76" t="s">
        <v>191</v>
      </c>
      <c r="AN28" s="76" t="s">
        <v>191</v>
      </c>
      <c r="AO28" s="76" t="s">
        <v>191</v>
      </c>
      <c r="AP28" s="76" t="s">
        <v>191</v>
      </c>
      <c r="AQ28" s="76" t="s">
        <v>191</v>
      </c>
      <c r="AR28" s="76" t="s">
        <v>191</v>
      </c>
      <c r="AS28" s="76" t="s">
        <v>191</v>
      </c>
      <c r="AT28" s="76" t="s">
        <v>190</v>
      </c>
      <c r="AU28" s="76" t="s">
        <v>558</v>
      </c>
    </row>
    <row r="29" spans="1:47" x14ac:dyDescent="0.2">
      <c r="A29" s="76" t="s">
        <v>116</v>
      </c>
      <c r="B29" s="76" t="s">
        <v>560</v>
      </c>
      <c r="C29" s="76" t="s">
        <v>559</v>
      </c>
      <c r="D29" s="76" t="s">
        <v>561</v>
      </c>
      <c r="E29" s="76" t="s">
        <v>449</v>
      </c>
      <c r="F29" s="76">
        <v>640648</v>
      </c>
      <c r="G29" s="76">
        <v>1202711</v>
      </c>
      <c r="H29" s="76">
        <v>100</v>
      </c>
      <c r="I29" s="76" t="b">
        <v>1</v>
      </c>
      <c r="J29" s="76" t="s">
        <v>301</v>
      </c>
      <c r="K29" s="76" t="s">
        <v>403</v>
      </c>
      <c r="L29" s="76" t="s">
        <v>191</v>
      </c>
      <c r="M29" s="76" t="s">
        <v>190</v>
      </c>
      <c r="N29" s="76" t="s">
        <v>191</v>
      </c>
      <c r="O29" s="76" t="s">
        <v>190</v>
      </c>
      <c r="P29" s="76" t="s">
        <v>190</v>
      </c>
      <c r="Q29" s="76" t="s">
        <v>202</v>
      </c>
      <c r="R29" s="76" t="s">
        <v>191</v>
      </c>
      <c r="S29" s="76" t="s">
        <v>190</v>
      </c>
      <c r="T29" s="76" t="s">
        <v>192</v>
      </c>
      <c r="U29" s="76" t="s">
        <v>190</v>
      </c>
      <c r="V29" s="76" t="s">
        <v>190</v>
      </c>
      <c r="W29" s="76" t="s">
        <v>191</v>
      </c>
      <c r="X29" s="76" t="s">
        <v>190</v>
      </c>
      <c r="Y29" s="76" t="s">
        <v>190</v>
      </c>
      <c r="Z29" s="76" t="s">
        <v>191</v>
      </c>
      <c r="AA29" s="76" t="s">
        <v>191</v>
      </c>
      <c r="AB29" s="76" t="s">
        <v>190</v>
      </c>
      <c r="AC29" s="76" t="s">
        <v>191</v>
      </c>
      <c r="AD29" s="76" t="s">
        <v>191</v>
      </c>
      <c r="AE29" s="76" t="s">
        <v>191</v>
      </c>
      <c r="AF29" s="76" t="s">
        <v>191</v>
      </c>
      <c r="AG29" s="76" t="s">
        <v>191</v>
      </c>
      <c r="AH29" s="76" t="s">
        <v>190</v>
      </c>
      <c r="AI29" s="76" t="s">
        <v>191</v>
      </c>
      <c r="AJ29" s="76" t="s">
        <v>191</v>
      </c>
      <c r="AK29" s="76" t="s">
        <v>191</v>
      </c>
      <c r="AL29" s="76" t="s">
        <v>190</v>
      </c>
      <c r="AM29" s="76" t="s">
        <v>190</v>
      </c>
      <c r="AN29" s="76" t="s">
        <v>190</v>
      </c>
      <c r="AO29" s="76" t="s">
        <v>190</v>
      </c>
      <c r="AP29" s="76" t="s">
        <v>191</v>
      </c>
      <c r="AQ29" s="76" t="s">
        <v>191</v>
      </c>
      <c r="AR29" s="76" t="s">
        <v>190</v>
      </c>
      <c r="AS29" s="76" t="s">
        <v>191</v>
      </c>
      <c r="AT29" s="76" t="s">
        <v>191</v>
      </c>
      <c r="AU29" s="76" t="s">
        <v>562</v>
      </c>
    </row>
    <row r="30" spans="1:47" x14ac:dyDescent="0.2">
      <c r="A30" s="76" t="s">
        <v>116</v>
      </c>
      <c r="B30" s="76" t="s">
        <v>249</v>
      </c>
      <c r="C30" s="76" t="s">
        <v>563</v>
      </c>
      <c r="D30" s="76" t="s">
        <v>564</v>
      </c>
      <c r="E30" s="76" t="s">
        <v>450</v>
      </c>
      <c r="F30" s="76">
        <v>640863</v>
      </c>
      <c r="G30" s="76">
        <v>1192742</v>
      </c>
      <c r="H30" s="76">
        <v>100</v>
      </c>
      <c r="I30" s="76" t="b">
        <v>1</v>
      </c>
      <c r="J30" s="76" t="s">
        <v>301</v>
      </c>
      <c r="K30" s="76" t="s">
        <v>403</v>
      </c>
      <c r="L30" s="76" t="s">
        <v>191</v>
      </c>
      <c r="M30" s="76" t="s">
        <v>190</v>
      </c>
      <c r="N30" s="76" t="s">
        <v>191</v>
      </c>
      <c r="O30" s="76" t="s">
        <v>190</v>
      </c>
      <c r="P30" s="76" t="s">
        <v>190</v>
      </c>
      <c r="Q30" s="76" t="s">
        <v>191</v>
      </c>
      <c r="R30" s="76" t="s">
        <v>190</v>
      </c>
      <c r="S30" s="76" t="s">
        <v>190</v>
      </c>
      <c r="T30" s="76" t="s">
        <v>191</v>
      </c>
      <c r="U30" s="76" t="s">
        <v>190</v>
      </c>
      <c r="V30" s="76" t="s">
        <v>190</v>
      </c>
      <c r="W30" s="76" t="s">
        <v>190</v>
      </c>
      <c r="X30" s="76" t="s">
        <v>190</v>
      </c>
      <c r="Y30" s="76" t="s">
        <v>190</v>
      </c>
      <c r="Z30" s="76" t="s">
        <v>190</v>
      </c>
      <c r="AA30" s="76" t="s">
        <v>190</v>
      </c>
      <c r="AB30" s="76" t="s">
        <v>190</v>
      </c>
      <c r="AC30" s="76" t="s">
        <v>190</v>
      </c>
      <c r="AD30" s="76" t="s">
        <v>190</v>
      </c>
      <c r="AE30" s="76" t="s">
        <v>190</v>
      </c>
      <c r="AF30" s="76" t="s">
        <v>190</v>
      </c>
      <c r="AG30" s="76" t="s">
        <v>190</v>
      </c>
      <c r="AH30" s="76" t="s">
        <v>190</v>
      </c>
      <c r="AI30" s="76" t="s">
        <v>190</v>
      </c>
      <c r="AJ30" s="76" t="s">
        <v>190</v>
      </c>
      <c r="AK30" s="76" t="s">
        <v>190</v>
      </c>
      <c r="AL30" s="76" t="s">
        <v>190</v>
      </c>
      <c r="AM30" s="76" t="s">
        <v>190</v>
      </c>
      <c r="AN30" s="76" t="s">
        <v>190</v>
      </c>
      <c r="AO30" s="76" t="s">
        <v>191</v>
      </c>
      <c r="AP30" s="76" t="s">
        <v>190</v>
      </c>
      <c r="AQ30" s="76" t="s">
        <v>190</v>
      </c>
      <c r="AR30" s="76" t="s">
        <v>190</v>
      </c>
      <c r="AS30" s="76" t="s">
        <v>191</v>
      </c>
      <c r="AT30" s="76" t="s">
        <v>190</v>
      </c>
      <c r="AU30" s="76" t="s">
        <v>565</v>
      </c>
    </row>
    <row r="31" spans="1:47" x14ac:dyDescent="0.2">
      <c r="A31" s="76" t="s">
        <v>116</v>
      </c>
      <c r="B31" s="76" t="s">
        <v>281</v>
      </c>
      <c r="C31" s="76" t="s">
        <v>359</v>
      </c>
      <c r="D31" s="76" t="s">
        <v>360</v>
      </c>
      <c r="E31" s="76" t="s">
        <v>334</v>
      </c>
      <c r="F31" s="76">
        <v>979564</v>
      </c>
      <c r="G31" s="76">
        <v>1248662</v>
      </c>
      <c r="H31" s="76">
        <v>100</v>
      </c>
      <c r="I31" s="76" t="b">
        <v>1</v>
      </c>
      <c r="J31" s="76" t="s">
        <v>301</v>
      </c>
      <c r="K31" s="76" t="s">
        <v>322</v>
      </c>
      <c r="L31" s="76" t="s">
        <v>190</v>
      </c>
      <c r="M31" s="76" t="s">
        <v>191</v>
      </c>
      <c r="N31" s="76" t="s">
        <v>461</v>
      </c>
      <c r="O31" s="76" t="s">
        <v>190</v>
      </c>
      <c r="P31" s="76" t="s">
        <v>190</v>
      </c>
      <c r="Q31" s="76" t="s">
        <v>461</v>
      </c>
      <c r="R31" s="76" t="s">
        <v>190</v>
      </c>
      <c r="S31" s="76" t="s">
        <v>191</v>
      </c>
      <c r="T31" s="76" t="s">
        <v>190</v>
      </c>
      <c r="U31" s="76" t="s">
        <v>190</v>
      </c>
      <c r="V31" s="76" t="s">
        <v>190</v>
      </c>
      <c r="W31" s="76" t="s">
        <v>190</v>
      </c>
      <c r="X31" s="76" t="s">
        <v>190</v>
      </c>
      <c r="Y31" s="76" t="s">
        <v>190</v>
      </c>
      <c r="Z31" s="76" t="s">
        <v>190</v>
      </c>
      <c r="AA31" s="76" t="s">
        <v>190</v>
      </c>
      <c r="AB31" s="76" t="s">
        <v>461</v>
      </c>
      <c r="AC31" s="76" t="s">
        <v>191</v>
      </c>
      <c r="AD31" s="76" t="s">
        <v>190</v>
      </c>
      <c r="AE31" s="76" t="s">
        <v>190</v>
      </c>
      <c r="AF31" s="76" t="s">
        <v>190</v>
      </c>
      <c r="AG31" s="76" t="s">
        <v>190</v>
      </c>
      <c r="AH31" s="76" t="s">
        <v>191</v>
      </c>
      <c r="AI31" s="76" t="s">
        <v>190</v>
      </c>
      <c r="AJ31" s="76" t="s">
        <v>190</v>
      </c>
      <c r="AK31" s="76" t="s">
        <v>190</v>
      </c>
      <c r="AL31" s="76" t="s">
        <v>190</v>
      </c>
      <c r="AM31" s="76" t="s">
        <v>190</v>
      </c>
      <c r="AN31" s="76" t="s">
        <v>190</v>
      </c>
      <c r="AO31" s="76" t="s">
        <v>190</v>
      </c>
      <c r="AP31" s="76" t="s">
        <v>190</v>
      </c>
      <c r="AQ31" s="76" t="s">
        <v>190</v>
      </c>
      <c r="AR31" s="76" t="s">
        <v>190</v>
      </c>
      <c r="AS31" s="76" t="s">
        <v>190</v>
      </c>
      <c r="AT31" s="76" t="s">
        <v>190</v>
      </c>
      <c r="AU31" s="76" t="s">
        <v>361</v>
      </c>
    </row>
    <row r="32" spans="1:47" x14ac:dyDescent="0.2">
      <c r="A32" s="76" t="s">
        <v>116</v>
      </c>
      <c r="B32" s="76" t="s">
        <v>309</v>
      </c>
      <c r="C32" s="76" t="s">
        <v>362</v>
      </c>
      <c r="D32" s="76" t="s">
        <v>363</v>
      </c>
      <c r="E32" s="76" t="s">
        <v>344</v>
      </c>
      <c r="F32" s="76">
        <v>645078</v>
      </c>
      <c r="G32" s="76">
        <v>1129745</v>
      </c>
      <c r="H32" s="76">
        <v>100</v>
      </c>
      <c r="I32" s="76" t="b">
        <v>1</v>
      </c>
      <c r="J32" s="76" t="s">
        <v>301</v>
      </c>
      <c r="K32" s="76" t="s">
        <v>322</v>
      </c>
      <c r="L32" s="76" t="s">
        <v>190</v>
      </c>
      <c r="M32" s="76" t="s">
        <v>190</v>
      </c>
      <c r="N32" s="76" t="s">
        <v>191</v>
      </c>
      <c r="O32" s="76" t="s">
        <v>190</v>
      </c>
      <c r="P32" s="76" t="s">
        <v>190</v>
      </c>
      <c r="Q32" s="76" t="s">
        <v>190</v>
      </c>
      <c r="R32" s="76" t="s">
        <v>191</v>
      </c>
      <c r="S32" s="76" t="s">
        <v>190</v>
      </c>
      <c r="T32" s="76" t="s">
        <v>190</v>
      </c>
      <c r="U32" s="76" t="s">
        <v>190</v>
      </c>
      <c r="V32" s="76" t="s">
        <v>190</v>
      </c>
      <c r="W32" s="76" t="s">
        <v>190</v>
      </c>
      <c r="X32" s="76" t="s">
        <v>190</v>
      </c>
      <c r="Y32" s="76" t="s">
        <v>190</v>
      </c>
      <c r="Z32" s="76" t="s">
        <v>190</v>
      </c>
      <c r="AA32" s="76" t="s">
        <v>190</v>
      </c>
      <c r="AB32" s="76" t="s">
        <v>190</v>
      </c>
      <c r="AC32" s="76" t="s">
        <v>190</v>
      </c>
      <c r="AD32" s="76" t="s">
        <v>191</v>
      </c>
      <c r="AE32" s="76" t="s">
        <v>190</v>
      </c>
      <c r="AF32" s="76" t="s">
        <v>191</v>
      </c>
      <c r="AG32" s="76" t="s">
        <v>190</v>
      </c>
      <c r="AH32" s="76" t="s">
        <v>190</v>
      </c>
      <c r="AI32" s="76" t="s">
        <v>190</v>
      </c>
      <c r="AJ32" s="76" t="s">
        <v>190</v>
      </c>
      <c r="AK32" s="76" t="s">
        <v>190</v>
      </c>
      <c r="AL32" s="76" t="s">
        <v>190</v>
      </c>
      <c r="AM32" s="76" t="s">
        <v>190</v>
      </c>
      <c r="AN32" s="76" t="s">
        <v>190</v>
      </c>
      <c r="AO32" s="76" t="s">
        <v>191</v>
      </c>
      <c r="AP32" s="76" t="s">
        <v>191</v>
      </c>
      <c r="AQ32" s="76" t="s">
        <v>192</v>
      </c>
      <c r="AR32" s="76" t="s">
        <v>191</v>
      </c>
      <c r="AS32" s="76" t="s">
        <v>192</v>
      </c>
      <c r="AT32" s="76" t="s">
        <v>190</v>
      </c>
      <c r="AU32" s="76" t="s">
        <v>364</v>
      </c>
    </row>
    <row r="33" spans="1:47" x14ac:dyDescent="0.2">
      <c r="A33" s="76" t="s">
        <v>116</v>
      </c>
      <c r="B33" s="76" t="s">
        <v>306</v>
      </c>
      <c r="C33" s="76" t="s">
        <v>566</v>
      </c>
      <c r="D33" s="76" t="s">
        <v>567</v>
      </c>
      <c r="E33" s="76" t="s">
        <v>451</v>
      </c>
      <c r="F33" s="76">
        <v>645188</v>
      </c>
      <c r="G33" s="76">
        <v>1268561</v>
      </c>
      <c r="H33" s="76">
        <v>100</v>
      </c>
      <c r="I33" s="76" t="b">
        <v>1</v>
      </c>
      <c r="J33" s="76" t="s">
        <v>301</v>
      </c>
      <c r="K33" s="76" t="s">
        <v>403</v>
      </c>
      <c r="L33" s="76" t="s">
        <v>192</v>
      </c>
      <c r="M33" s="76" t="s">
        <v>192</v>
      </c>
      <c r="N33" s="76" t="s">
        <v>192</v>
      </c>
      <c r="O33" s="76" t="s">
        <v>191</v>
      </c>
      <c r="P33" s="76" t="s">
        <v>191</v>
      </c>
      <c r="Q33" s="76" t="s">
        <v>191</v>
      </c>
      <c r="R33" s="76" t="s">
        <v>191</v>
      </c>
      <c r="S33" s="76" t="s">
        <v>192</v>
      </c>
      <c r="T33" s="76" t="s">
        <v>190</v>
      </c>
      <c r="U33" s="76" t="s">
        <v>190</v>
      </c>
      <c r="V33" s="76" t="s">
        <v>191</v>
      </c>
      <c r="W33" s="76" t="s">
        <v>190</v>
      </c>
      <c r="X33" s="76" t="s">
        <v>190</v>
      </c>
      <c r="Y33" s="76" t="s">
        <v>190</v>
      </c>
      <c r="Z33" s="76" t="s">
        <v>191</v>
      </c>
      <c r="AA33" s="76" t="s">
        <v>191</v>
      </c>
      <c r="AB33" s="76" t="s">
        <v>191</v>
      </c>
      <c r="AC33" s="76" t="s">
        <v>191</v>
      </c>
      <c r="AD33" s="76" t="s">
        <v>192</v>
      </c>
      <c r="AE33" s="76" t="s">
        <v>191</v>
      </c>
      <c r="AF33" s="76" t="s">
        <v>191</v>
      </c>
      <c r="AG33" s="76" t="s">
        <v>191</v>
      </c>
      <c r="AH33" s="76" t="s">
        <v>191</v>
      </c>
      <c r="AI33" s="76" t="s">
        <v>191</v>
      </c>
      <c r="AJ33" s="76" t="s">
        <v>192</v>
      </c>
      <c r="AK33" s="76" t="s">
        <v>191</v>
      </c>
      <c r="AL33" s="76" t="s">
        <v>191</v>
      </c>
      <c r="AM33" s="76" t="s">
        <v>192</v>
      </c>
      <c r="AN33" s="76" t="s">
        <v>191</v>
      </c>
      <c r="AO33" s="76" t="s">
        <v>191</v>
      </c>
      <c r="AP33" s="76" t="s">
        <v>192</v>
      </c>
      <c r="AQ33" s="76" t="s">
        <v>202</v>
      </c>
      <c r="AR33" s="76" t="s">
        <v>202</v>
      </c>
      <c r="AS33" s="76" t="s">
        <v>202</v>
      </c>
      <c r="AT33" s="76" t="s">
        <v>191</v>
      </c>
      <c r="AU33" s="76" t="s">
        <v>568</v>
      </c>
    </row>
    <row r="34" spans="1:47" x14ac:dyDescent="0.2">
      <c r="A34" s="76" t="s">
        <v>116</v>
      </c>
      <c r="B34" s="76" t="s">
        <v>570</v>
      </c>
      <c r="C34" s="76" t="s">
        <v>569</v>
      </c>
      <c r="D34" s="76" t="s">
        <v>571</v>
      </c>
      <c r="E34" s="76" t="s">
        <v>451</v>
      </c>
      <c r="F34" s="76">
        <v>645188</v>
      </c>
      <c r="G34" s="76">
        <v>1268561</v>
      </c>
      <c r="H34" s="76">
        <v>100</v>
      </c>
      <c r="I34" s="76" t="b">
        <v>1</v>
      </c>
      <c r="J34" s="76" t="s">
        <v>301</v>
      </c>
      <c r="K34" s="76" t="s">
        <v>403</v>
      </c>
      <c r="L34" s="76" t="s">
        <v>191</v>
      </c>
      <c r="M34" s="76" t="s">
        <v>191</v>
      </c>
      <c r="N34" s="76" t="s">
        <v>190</v>
      </c>
      <c r="O34" s="76" t="s">
        <v>191</v>
      </c>
      <c r="P34" s="76" t="s">
        <v>190</v>
      </c>
      <c r="Q34" s="76" t="s">
        <v>191</v>
      </c>
      <c r="R34" s="76" t="s">
        <v>190</v>
      </c>
      <c r="S34" s="76" t="s">
        <v>191</v>
      </c>
      <c r="T34" s="76" t="s">
        <v>191</v>
      </c>
      <c r="U34" s="76" t="s">
        <v>191</v>
      </c>
      <c r="V34" s="76" t="s">
        <v>191</v>
      </c>
      <c r="W34" s="76" t="s">
        <v>190</v>
      </c>
      <c r="X34" s="76" t="s">
        <v>190</v>
      </c>
      <c r="Y34" s="76" t="s">
        <v>190</v>
      </c>
      <c r="Z34" s="76" t="s">
        <v>190</v>
      </c>
      <c r="AA34" s="76" t="s">
        <v>190</v>
      </c>
      <c r="AB34" s="76" t="s">
        <v>191</v>
      </c>
      <c r="AC34" s="76" t="s">
        <v>191</v>
      </c>
      <c r="AD34" s="76" t="s">
        <v>191</v>
      </c>
      <c r="AE34" s="76" t="s">
        <v>191</v>
      </c>
      <c r="AF34" s="76" t="s">
        <v>191</v>
      </c>
      <c r="AG34" s="76" t="s">
        <v>191</v>
      </c>
      <c r="AH34" s="76" t="s">
        <v>191</v>
      </c>
      <c r="AI34" s="76" t="s">
        <v>190</v>
      </c>
      <c r="AJ34" s="76" t="s">
        <v>190</v>
      </c>
      <c r="AK34" s="76" t="s">
        <v>190</v>
      </c>
      <c r="AL34" s="76" t="s">
        <v>190</v>
      </c>
      <c r="AM34" s="76" t="s">
        <v>191</v>
      </c>
      <c r="AN34" s="76" t="s">
        <v>191</v>
      </c>
      <c r="AO34" s="76" t="s">
        <v>191</v>
      </c>
      <c r="AP34" s="76" t="s">
        <v>190</v>
      </c>
      <c r="AQ34" s="76" t="s">
        <v>191</v>
      </c>
      <c r="AR34" s="76" t="s">
        <v>191</v>
      </c>
      <c r="AS34" s="76" t="s">
        <v>191</v>
      </c>
      <c r="AT34" s="76" t="s">
        <v>191</v>
      </c>
      <c r="AU34" s="76" t="s">
        <v>572</v>
      </c>
    </row>
    <row r="35" spans="1:47" x14ac:dyDescent="0.2">
      <c r="A35" s="76" t="s">
        <v>116</v>
      </c>
      <c r="B35" s="76" t="s">
        <v>290</v>
      </c>
      <c r="C35" s="76" t="s">
        <v>310</v>
      </c>
      <c r="D35" s="76" t="s">
        <v>311</v>
      </c>
      <c r="E35" s="76" t="s">
        <v>325</v>
      </c>
      <c r="F35" s="76">
        <v>644765</v>
      </c>
      <c r="G35" s="76">
        <v>1205063</v>
      </c>
      <c r="H35" s="76">
        <v>100</v>
      </c>
      <c r="I35" s="76" t="b">
        <v>1</v>
      </c>
      <c r="J35" s="76" t="s">
        <v>301</v>
      </c>
      <c r="K35" s="76" t="s">
        <v>322</v>
      </c>
      <c r="L35" s="76" t="s">
        <v>191</v>
      </c>
      <c r="M35" s="76" t="s">
        <v>191</v>
      </c>
      <c r="N35" s="76" t="s">
        <v>192</v>
      </c>
      <c r="O35" s="76" t="s">
        <v>191</v>
      </c>
      <c r="P35" s="76" t="s">
        <v>190</v>
      </c>
      <c r="Q35" s="76" t="s">
        <v>461</v>
      </c>
      <c r="R35" s="76" t="s">
        <v>191</v>
      </c>
      <c r="S35" s="76" t="s">
        <v>191</v>
      </c>
      <c r="T35" s="76" t="s">
        <v>190</v>
      </c>
      <c r="U35" s="76" t="s">
        <v>191</v>
      </c>
      <c r="V35" s="76" t="s">
        <v>191</v>
      </c>
      <c r="W35" s="76" t="s">
        <v>190</v>
      </c>
      <c r="X35" s="76" t="s">
        <v>191</v>
      </c>
      <c r="Y35" s="76" t="s">
        <v>190</v>
      </c>
      <c r="Z35" s="76" t="s">
        <v>191</v>
      </c>
      <c r="AA35" s="76" t="s">
        <v>191</v>
      </c>
      <c r="AB35" s="76" t="s">
        <v>191</v>
      </c>
      <c r="AC35" s="76" t="s">
        <v>190</v>
      </c>
      <c r="AD35" s="76" t="s">
        <v>191</v>
      </c>
      <c r="AE35" s="76" t="s">
        <v>191</v>
      </c>
      <c r="AF35" s="76" t="s">
        <v>191</v>
      </c>
      <c r="AG35" s="76" t="s">
        <v>191</v>
      </c>
      <c r="AH35" s="76" t="s">
        <v>191</v>
      </c>
      <c r="AI35" s="76" t="s">
        <v>190</v>
      </c>
      <c r="AJ35" s="76" t="s">
        <v>190</v>
      </c>
      <c r="AK35" s="76" t="s">
        <v>190</v>
      </c>
      <c r="AL35" s="76" t="s">
        <v>190</v>
      </c>
      <c r="AM35" s="76" t="s">
        <v>190</v>
      </c>
      <c r="AN35" s="76" t="s">
        <v>190</v>
      </c>
      <c r="AO35" s="76" t="s">
        <v>191</v>
      </c>
      <c r="AP35" s="76" t="s">
        <v>191</v>
      </c>
      <c r="AQ35" s="76" t="s">
        <v>190</v>
      </c>
      <c r="AR35" s="76" t="s">
        <v>191</v>
      </c>
      <c r="AS35" s="76" t="s">
        <v>190</v>
      </c>
      <c r="AT35" s="76" t="s">
        <v>191</v>
      </c>
      <c r="AU35" s="76" t="s">
        <v>113</v>
      </c>
    </row>
    <row r="36" spans="1:47" x14ac:dyDescent="0.2">
      <c r="A36" s="76" t="s">
        <v>116</v>
      </c>
      <c r="B36" s="76" t="s">
        <v>285</v>
      </c>
      <c r="C36" s="76" t="s">
        <v>573</v>
      </c>
      <c r="D36" s="76" t="s">
        <v>574</v>
      </c>
      <c r="E36" s="76" t="s">
        <v>452</v>
      </c>
      <c r="F36" s="76">
        <v>637447</v>
      </c>
      <c r="G36" s="76">
        <v>1263373</v>
      </c>
      <c r="H36" s="76">
        <v>100</v>
      </c>
      <c r="I36" s="76" t="b">
        <v>1</v>
      </c>
      <c r="J36" s="76" t="s">
        <v>301</v>
      </c>
      <c r="K36" s="76" t="s">
        <v>403</v>
      </c>
      <c r="L36" s="76" t="s">
        <v>190</v>
      </c>
      <c r="M36" s="76" t="s">
        <v>190</v>
      </c>
      <c r="N36" s="76" t="s">
        <v>191</v>
      </c>
      <c r="O36" s="76" t="s">
        <v>190</v>
      </c>
      <c r="P36" s="76" t="s">
        <v>190</v>
      </c>
      <c r="Q36" s="76" t="s">
        <v>191</v>
      </c>
      <c r="R36" s="76" t="s">
        <v>191</v>
      </c>
      <c r="S36" s="76" t="s">
        <v>190</v>
      </c>
      <c r="T36" s="76" t="s">
        <v>190</v>
      </c>
      <c r="U36" s="76" t="s">
        <v>191</v>
      </c>
      <c r="V36" s="76" t="s">
        <v>191</v>
      </c>
      <c r="W36" s="76" t="s">
        <v>190</v>
      </c>
      <c r="X36" s="76" t="s">
        <v>190</v>
      </c>
      <c r="Y36" s="76" t="s">
        <v>190</v>
      </c>
      <c r="Z36" s="76" t="s">
        <v>190</v>
      </c>
      <c r="AA36" s="76" t="s">
        <v>190</v>
      </c>
      <c r="AB36" s="76" t="s">
        <v>191</v>
      </c>
      <c r="AC36" s="76" t="s">
        <v>190</v>
      </c>
      <c r="AD36" s="76" t="s">
        <v>191</v>
      </c>
      <c r="AE36" s="76" t="s">
        <v>190</v>
      </c>
      <c r="AF36" s="76" t="s">
        <v>190</v>
      </c>
      <c r="AG36" s="76" t="s">
        <v>191</v>
      </c>
      <c r="AH36" s="76" t="s">
        <v>191</v>
      </c>
      <c r="AI36" s="76" t="s">
        <v>190</v>
      </c>
      <c r="AJ36" s="76" t="s">
        <v>190</v>
      </c>
      <c r="AK36" s="76" t="s">
        <v>190</v>
      </c>
      <c r="AL36" s="76" t="s">
        <v>190</v>
      </c>
      <c r="AM36" s="76" t="s">
        <v>190</v>
      </c>
      <c r="AN36" s="76" t="s">
        <v>190</v>
      </c>
      <c r="AO36" s="76" t="s">
        <v>190</v>
      </c>
      <c r="AP36" s="76" t="s">
        <v>190</v>
      </c>
      <c r="AQ36" s="76" t="s">
        <v>190</v>
      </c>
      <c r="AR36" s="76" t="s">
        <v>190</v>
      </c>
      <c r="AS36" s="76" t="s">
        <v>190</v>
      </c>
      <c r="AT36" s="76" t="s">
        <v>190</v>
      </c>
      <c r="AU36" s="76" t="s">
        <v>575</v>
      </c>
    </row>
    <row r="37" spans="1:47" x14ac:dyDescent="0.2">
      <c r="A37" s="76" t="s">
        <v>116</v>
      </c>
      <c r="B37" s="76" t="s">
        <v>577</v>
      </c>
      <c r="C37" s="76" t="s">
        <v>576</v>
      </c>
      <c r="D37" s="76" t="s">
        <v>578</v>
      </c>
      <c r="E37" s="76" t="s">
        <v>453</v>
      </c>
      <c r="F37" s="76">
        <v>640145</v>
      </c>
      <c r="G37" s="76">
        <v>1194492</v>
      </c>
      <c r="H37" s="76">
        <v>100</v>
      </c>
      <c r="I37" s="76" t="b">
        <v>1</v>
      </c>
      <c r="J37" s="76" t="s">
        <v>301</v>
      </c>
      <c r="K37" s="76" t="s">
        <v>403</v>
      </c>
      <c r="L37" s="76" t="s">
        <v>191</v>
      </c>
      <c r="M37" s="76" t="s">
        <v>191</v>
      </c>
      <c r="N37" s="76" t="s">
        <v>191</v>
      </c>
      <c r="O37" s="76" t="s">
        <v>190</v>
      </c>
      <c r="P37" s="76" t="s">
        <v>190</v>
      </c>
      <c r="Q37" s="76" t="s">
        <v>191</v>
      </c>
      <c r="R37" s="76" t="s">
        <v>191</v>
      </c>
      <c r="S37" s="76" t="s">
        <v>191</v>
      </c>
      <c r="T37" s="76" t="s">
        <v>191</v>
      </c>
      <c r="U37" s="76" t="s">
        <v>191</v>
      </c>
      <c r="V37" s="76" t="s">
        <v>191</v>
      </c>
      <c r="W37" s="76" t="s">
        <v>191</v>
      </c>
      <c r="X37" s="76" t="s">
        <v>190</v>
      </c>
      <c r="Y37" s="76" t="s">
        <v>190</v>
      </c>
      <c r="Z37" s="76" t="s">
        <v>191</v>
      </c>
      <c r="AA37" s="76" t="s">
        <v>190</v>
      </c>
      <c r="AB37" s="76" t="s">
        <v>191</v>
      </c>
      <c r="AC37" s="76" t="s">
        <v>190</v>
      </c>
      <c r="AD37" s="76" t="s">
        <v>190</v>
      </c>
      <c r="AE37" s="76" t="s">
        <v>190</v>
      </c>
      <c r="AF37" s="76" t="s">
        <v>190</v>
      </c>
      <c r="AG37" s="76" t="s">
        <v>190</v>
      </c>
      <c r="AH37" s="76" t="s">
        <v>191</v>
      </c>
      <c r="AI37" s="76" t="s">
        <v>190</v>
      </c>
      <c r="AJ37" s="76" t="s">
        <v>190</v>
      </c>
      <c r="AK37" s="76" t="s">
        <v>190</v>
      </c>
      <c r="AL37" s="76" t="s">
        <v>190</v>
      </c>
      <c r="AM37" s="76" t="s">
        <v>191</v>
      </c>
      <c r="AN37" s="76" t="s">
        <v>192</v>
      </c>
      <c r="AO37" s="76" t="s">
        <v>192</v>
      </c>
      <c r="AP37" s="76" t="s">
        <v>191</v>
      </c>
      <c r="AQ37" s="76" t="s">
        <v>192</v>
      </c>
      <c r="AR37" s="76" t="s">
        <v>191</v>
      </c>
      <c r="AS37" s="76" t="s">
        <v>192</v>
      </c>
      <c r="AT37" s="76" t="s">
        <v>190</v>
      </c>
      <c r="AU37" s="76" t="s">
        <v>579</v>
      </c>
    </row>
    <row r="38" spans="1:47" x14ac:dyDescent="0.2">
      <c r="A38" s="76" t="s">
        <v>116</v>
      </c>
      <c r="B38" s="76" t="s">
        <v>288</v>
      </c>
      <c r="C38" s="76" t="s">
        <v>286</v>
      </c>
      <c r="D38" s="76" t="s">
        <v>580</v>
      </c>
      <c r="E38" s="76" t="s">
        <v>454</v>
      </c>
      <c r="F38" s="76">
        <v>636496</v>
      </c>
      <c r="G38" s="76">
        <v>1263376</v>
      </c>
      <c r="H38" s="76">
        <v>100</v>
      </c>
      <c r="I38" s="76" t="b">
        <v>1</v>
      </c>
      <c r="J38" s="76" t="s">
        <v>301</v>
      </c>
      <c r="K38" s="76" t="s">
        <v>403</v>
      </c>
      <c r="L38" s="76" t="s">
        <v>191</v>
      </c>
      <c r="M38" s="76" t="s">
        <v>191</v>
      </c>
      <c r="N38" s="76" t="s">
        <v>191</v>
      </c>
      <c r="O38" s="76" t="s">
        <v>190</v>
      </c>
      <c r="P38" s="76" t="s">
        <v>191</v>
      </c>
      <c r="Q38" s="76" t="s">
        <v>191</v>
      </c>
      <c r="R38" s="76" t="s">
        <v>191</v>
      </c>
      <c r="S38" s="76" t="s">
        <v>191</v>
      </c>
      <c r="T38" s="76" t="s">
        <v>191</v>
      </c>
      <c r="U38" s="76" t="s">
        <v>191</v>
      </c>
      <c r="V38" s="76" t="s">
        <v>191</v>
      </c>
      <c r="W38" s="76" t="s">
        <v>191</v>
      </c>
      <c r="X38" s="76" t="s">
        <v>191</v>
      </c>
      <c r="Y38" s="76" t="s">
        <v>190</v>
      </c>
      <c r="Z38" s="76" t="s">
        <v>191</v>
      </c>
      <c r="AA38" s="76" t="s">
        <v>191</v>
      </c>
      <c r="AB38" s="76" t="s">
        <v>191</v>
      </c>
      <c r="AC38" s="76" t="s">
        <v>191</v>
      </c>
      <c r="AD38" s="76" t="s">
        <v>191</v>
      </c>
      <c r="AE38" s="76" t="s">
        <v>461</v>
      </c>
      <c r="AF38" s="76" t="s">
        <v>191</v>
      </c>
      <c r="AG38" s="76" t="s">
        <v>191</v>
      </c>
      <c r="AH38" s="76" t="s">
        <v>461</v>
      </c>
      <c r="AI38" s="76" t="s">
        <v>190</v>
      </c>
      <c r="AJ38" s="76" t="s">
        <v>190</v>
      </c>
      <c r="AK38" s="76" t="s">
        <v>191</v>
      </c>
      <c r="AL38" s="76" t="s">
        <v>191</v>
      </c>
      <c r="AM38" s="76" t="s">
        <v>191</v>
      </c>
      <c r="AN38" s="76" t="s">
        <v>191</v>
      </c>
      <c r="AO38" s="76" t="s">
        <v>192</v>
      </c>
      <c r="AP38" s="76" t="s">
        <v>191</v>
      </c>
      <c r="AQ38" s="76" t="s">
        <v>191</v>
      </c>
      <c r="AR38" s="76" t="s">
        <v>190</v>
      </c>
      <c r="AS38" s="76" t="s">
        <v>192</v>
      </c>
      <c r="AT38" s="76" t="s">
        <v>191</v>
      </c>
      <c r="AU38" s="76" t="s">
        <v>581</v>
      </c>
    </row>
    <row r="39" spans="1:47" x14ac:dyDescent="0.2">
      <c r="A39" s="76" t="s">
        <v>116</v>
      </c>
      <c r="B39" s="76" t="s">
        <v>275</v>
      </c>
      <c r="C39" s="76" t="s">
        <v>582</v>
      </c>
      <c r="D39" s="76" t="s">
        <v>583</v>
      </c>
      <c r="E39" s="76" t="s">
        <v>455</v>
      </c>
      <c r="F39" s="76">
        <v>643420</v>
      </c>
      <c r="G39" s="76">
        <v>1275720</v>
      </c>
      <c r="H39" s="76">
        <v>100</v>
      </c>
      <c r="I39" s="76" t="b">
        <v>1</v>
      </c>
      <c r="J39" s="76" t="s">
        <v>301</v>
      </c>
      <c r="K39" s="76" t="s">
        <v>403</v>
      </c>
      <c r="L39" s="76" t="s">
        <v>190</v>
      </c>
      <c r="M39" s="76" t="s">
        <v>191</v>
      </c>
      <c r="N39" s="76" t="s">
        <v>461</v>
      </c>
      <c r="O39" s="76" t="s">
        <v>190</v>
      </c>
      <c r="P39" s="76" t="s">
        <v>191</v>
      </c>
      <c r="Q39" s="76" t="s">
        <v>461</v>
      </c>
      <c r="R39" s="76" t="s">
        <v>461</v>
      </c>
      <c r="S39" s="76" t="s">
        <v>190</v>
      </c>
      <c r="T39" s="76" t="s">
        <v>191</v>
      </c>
      <c r="U39" s="76" t="s">
        <v>190</v>
      </c>
      <c r="V39" s="76" t="s">
        <v>190</v>
      </c>
      <c r="W39" s="76" t="s">
        <v>191</v>
      </c>
      <c r="X39" s="76" t="s">
        <v>191</v>
      </c>
      <c r="Y39" s="76" t="s">
        <v>191</v>
      </c>
      <c r="Z39" s="76" t="s">
        <v>190</v>
      </c>
      <c r="AA39" s="76" t="s">
        <v>190</v>
      </c>
      <c r="AB39" s="76" t="s">
        <v>190</v>
      </c>
      <c r="AC39" s="76" t="s">
        <v>190</v>
      </c>
      <c r="AD39" s="76" t="s">
        <v>191</v>
      </c>
      <c r="AE39" s="76" t="s">
        <v>190</v>
      </c>
      <c r="AF39" s="76" t="s">
        <v>190</v>
      </c>
      <c r="AG39" s="76" t="s">
        <v>190</v>
      </c>
      <c r="AH39" s="76" t="s">
        <v>191</v>
      </c>
      <c r="AI39" s="76" t="s">
        <v>190</v>
      </c>
      <c r="AJ39" s="76" t="s">
        <v>190</v>
      </c>
      <c r="AK39" s="76" t="s">
        <v>190</v>
      </c>
      <c r="AL39" s="76" t="s">
        <v>190</v>
      </c>
      <c r="AM39" s="76" t="s">
        <v>190</v>
      </c>
      <c r="AN39" s="76" t="s">
        <v>191</v>
      </c>
      <c r="AO39" s="76" t="s">
        <v>202</v>
      </c>
      <c r="AP39" s="76" t="s">
        <v>191</v>
      </c>
      <c r="AQ39" s="76" t="s">
        <v>190</v>
      </c>
      <c r="AR39" s="76" t="s">
        <v>191</v>
      </c>
      <c r="AS39" s="76" t="s">
        <v>192</v>
      </c>
      <c r="AT39" s="76" t="s">
        <v>190</v>
      </c>
      <c r="AU39" s="76" t="s">
        <v>113</v>
      </c>
    </row>
    <row r="40" spans="1:47" x14ac:dyDescent="0.2">
      <c r="A40" s="76" t="s">
        <v>116</v>
      </c>
      <c r="B40" s="76" t="s">
        <v>585</v>
      </c>
      <c r="C40" s="76" t="s">
        <v>584</v>
      </c>
      <c r="D40" s="76" t="s">
        <v>586</v>
      </c>
      <c r="E40" s="76" t="s">
        <v>457</v>
      </c>
      <c r="F40" s="76">
        <v>641564</v>
      </c>
      <c r="G40" s="76">
        <v>1142510</v>
      </c>
      <c r="H40" s="76">
        <v>100</v>
      </c>
      <c r="I40" s="76" t="b">
        <v>1</v>
      </c>
      <c r="J40" s="76" t="s">
        <v>301</v>
      </c>
      <c r="K40" s="76" t="s">
        <v>403</v>
      </c>
      <c r="L40" s="76" t="s">
        <v>191</v>
      </c>
      <c r="M40" s="76" t="s">
        <v>190</v>
      </c>
      <c r="N40" s="76" t="s">
        <v>191</v>
      </c>
      <c r="O40" s="76" t="s">
        <v>190</v>
      </c>
      <c r="P40" s="76" t="s">
        <v>191</v>
      </c>
      <c r="Q40" s="76" t="s">
        <v>192</v>
      </c>
      <c r="R40" s="76" t="s">
        <v>191</v>
      </c>
      <c r="S40" s="76" t="s">
        <v>192</v>
      </c>
      <c r="T40" s="76" t="s">
        <v>191</v>
      </c>
      <c r="U40" s="76" t="s">
        <v>191</v>
      </c>
      <c r="V40" s="76" t="s">
        <v>191</v>
      </c>
      <c r="W40" s="76" t="s">
        <v>191</v>
      </c>
      <c r="X40" s="76" t="s">
        <v>192</v>
      </c>
      <c r="Y40" s="76" t="s">
        <v>190</v>
      </c>
      <c r="Z40" s="76" t="s">
        <v>191</v>
      </c>
      <c r="AA40" s="76" t="s">
        <v>190</v>
      </c>
      <c r="AB40" s="76" t="s">
        <v>192</v>
      </c>
      <c r="AC40" s="76" t="s">
        <v>190</v>
      </c>
      <c r="AD40" s="76" t="s">
        <v>191</v>
      </c>
      <c r="AE40" s="76" t="s">
        <v>192</v>
      </c>
      <c r="AF40" s="76" t="s">
        <v>192</v>
      </c>
      <c r="AG40" s="76" t="s">
        <v>192</v>
      </c>
      <c r="AH40" s="76" t="s">
        <v>191</v>
      </c>
      <c r="AI40" s="76" t="s">
        <v>190</v>
      </c>
      <c r="AJ40" s="76" t="s">
        <v>190</v>
      </c>
      <c r="AK40" s="76" t="s">
        <v>190</v>
      </c>
      <c r="AL40" s="76" t="s">
        <v>190</v>
      </c>
      <c r="AM40" s="76" t="s">
        <v>191</v>
      </c>
      <c r="AN40" s="76" t="s">
        <v>191</v>
      </c>
      <c r="AO40" s="76" t="s">
        <v>191</v>
      </c>
      <c r="AP40" s="76" t="s">
        <v>190</v>
      </c>
      <c r="AQ40" s="76" t="s">
        <v>191</v>
      </c>
      <c r="AR40" s="76" t="s">
        <v>191</v>
      </c>
      <c r="AS40" s="76" t="s">
        <v>192</v>
      </c>
      <c r="AT40" s="76" t="s">
        <v>190</v>
      </c>
      <c r="AU40" s="76" t="s">
        <v>587</v>
      </c>
    </row>
    <row r="41" spans="1:47" x14ac:dyDescent="0.2">
      <c r="A41" s="76" t="s">
        <v>116</v>
      </c>
      <c r="B41" s="76" t="s">
        <v>316</v>
      </c>
      <c r="C41" s="76" t="s">
        <v>317</v>
      </c>
      <c r="D41" s="76" t="s">
        <v>318</v>
      </c>
      <c r="E41" s="76" t="s">
        <v>326</v>
      </c>
      <c r="F41" s="76">
        <v>634549</v>
      </c>
      <c r="G41" s="76">
        <v>1221296</v>
      </c>
      <c r="H41" s="76">
        <v>100</v>
      </c>
      <c r="I41" s="76" t="b">
        <v>1</v>
      </c>
      <c r="J41" s="76" t="s">
        <v>301</v>
      </c>
      <c r="K41" s="76" t="s">
        <v>322</v>
      </c>
      <c r="L41" s="76" t="s">
        <v>190</v>
      </c>
      <c r="M41" s="76" t="s">
        <v>190</v>
      </c>
      <c r="N41" s="76" t="s">
        <v>190</v>
      </c>
      <c r="O41" s="76" t="s">
        <v>190</v>
      </c>
      <c r="P41" s="76" t="s">
        <v>191</v>
      </c>
      <c r="Q41" s="76" t="s">
        <v>191</v>
      </c>
      <c r="R41" s="76" t="s">
        <v>191</v>
      </c>
      <c r="S41" s="76" t="s">
        <v>191</v>
      </c>
      <c r="T41" s="76" t="s">
        <v>190</v>
      </c>
      <c r="U41" s="76" t="s">
        <v>191</v>
      </c>
      <c r="V41" s="76" t="s">
        <v>191</v>
      </c>
      <c r="W41" s="76" t="s">
        <v>190</v>
      </c>
      <c r="X41" s="76" t="s">
        <v>190</v>
      </c>
      <c r="Y41" s="76" t="s">
        <v>190</v>
      </c>
      <c r="Z41" s="76" t="s">
        <v>190</v>
      </c>
      <c r="AA41" s="76" t="s">
        <v>190</v>
      </c>
      <c r="AB41" s="76" t="s">
        <v>191</v>
      </c>
      <c r="AC41" s="76" t="s">
        <v>190</v>
      </c>
      <c r="AD41" s="76" t="s">
        <v>191</v>
      </c>
      <c r="AE41" s="76" t="s">
        <v>191</v>
      </c>
      <c r="AF41" s="76" t="s">
        <v>191</v>
      </c>
      <c r="AG41" s="76" t="s">
        <v>190</v>
      </c>
      <c r="AH41" s="76" t="s">
        <v>191</v>
      </c>
      <c r="AI41" s="76" t="s">
        <v>190</v>
      </c>
      <c r="AJ41" s="76" t="s">
        <v>190</v>
      </c>
      <c r="AK41" s="76" t="s">
        <v>190</v>
      </c>
      <c r="AL41" s="76" t="s">
        <v>190</v>
      </c>
      <c r="AM41" s="76" t="s">
        <v>190</v>
      </c>
      <c r="AN41" s="76" t="s">
        <v>191</v>
      </c>
      <c r="AO41" s="76" t="s">
        <v>191</v>
      </c>
      <c r="AP41" s="76" t="s">
        <v>191</v>
      </c>
      <c r="AQ41" s="76" t="s">
        <v>192</v>
      </c>
      <c r="AR41" s="76" t="s">
        <v>192</v>
      </c>
      <c r="AS41" s="76" t="s">
        <v>190</v>
      </c>
      <c r="AT41" s="76" t="s">
        <v>190</v>
      </c>
      <c r="AU41" s="76" t="s">
        <v>365</v>
      </c>
    </row>
    <row r="42" spans="1:47" x14ac:dyDescent="0.2">
      <c r="A42" s="76" t="s">
        <v>116</v>
      </c>
      <c r="B42" s="76" t="s">
        <v>265</v>
      </c>
      <c r="C42" s="76" t="s">
        <v>588</v>
      </c>
      <c r="D42" s="76" t="s">
        <v>589</v>
      </c>
      <c r="E42" s="76" t="s">
        <v>458</v>
      </c>
      <c r="F42" s="76">
        <v>643322</v>
      </c>
      <c r="G42" s="76">
        <v>1276988</v>
      </c>
      <c r="H42" s="76">
        <v>100</v>
      </c>
      <c r="I42" s="76" t="b">
        <v>1</v>
      </c>
      <c r="J42" s="76" t="s">
        <v>301</v>
      </c>
      <c r="K42" s="76" t="s">
        <v>403</v>
      </c>
      <c r="L42" s="76" t="s">
        <v>190</v>
      </c>
      <c r="M42" s="76" t="s">
        <v>190</v>
      </c>
      <c r="N42" s="76" t="s">
        <v>191</v>
      </c>
      <c r="O42" s="76" t="s">
        <v>190</v>
      </c>
      <c r="P42" s="76" t="s">
        <v>190</v>
      </c>
      <c r="Q42" s="76" t="s">
        <v>191</v>
      </c>
      <c r="R42" s="76" t="s">
        <v>190</v>
      </c>
      <c r="S42" s="76" t="s">
        <v>191</v>
      </c>
      <c r="T42" s="76" t="s">
        <v>190</v>
      </c>
      <c r="U42" s="76" t="s">
        <v>191</v>
      </c>
      <c r="V42" s="76" t="s">
        <v>190</v>
      </c>
      <c r="W42" s="76" t="s">
        <v>190</v>
      </c>
      <c r="X42" s="76" t="s">
        <v>190</v>
      </c>
      <c r="Y42" s="76" t="s">
        <v>190</v>
      </c>
      <c r="Z42" s="76" t="s">
        <v>191</v>
      </c>
      <c r="AA42" s="76" t="s">
        <v>190</v>
      </c>
      <c r="AB42" s="76" t="s">
        <v>191</v>
      </c>
      <c r="AC42" s="76" t="s">
        <v>190</v>
      </c>
      <c r="AD42" s="76" t="s">
        <v>190</v>
      </c>
      <c r="AE42" s="76" t="s">
        <v>191</v>
      </c>
      <c r="AF42" s="76" t="s">
        <v>191</v>
      </c>
      <c r="AG42" s="76" t="s">
        <v>190</v>
      </c>
      <c r="AH42" s="76" t="s">
        <v>190</v>
      </c>
      <c r="AI42" s="76" t="s">
        <v>190</v>
      </c>
      <c r="AJ42" s="76" t="s">
        <v>190</v>
      </c>
      <c r="AK42" s="76" t="s">
        <v>190</v>
      </c>
      <c r="AL42" s="76" t="s">
        <v>190</v>
      </c>
      <c r="AM42" s="76" t="s">
        <v>191</v>
      </c>
      <c r="AN42" s="76" t="s">
        <v>190</v>
      </c>
      <c r="AO42" s="76" t="s">
        <v>191</v>
      </c>
      <c r="AP42" s="76" t="s">
        <v>191</v>
      </c>
      <c r="AQ42" s="76" t="s">
        <v>191</v>
      </c>
      <c r="AR42" s="76" t="s">
        <v>191</v>
      </c>
      <c r="AS42" s="76" t="s">
        <v>191</v>
      </c>
      <c r="AT42" s="76" t="s">
        <v>190</v>
      </c>
      <c r="AU42" s="76" t="s">
        <v>113</v>
      </c>
    </row>
    <row r="43" spans="1:47" x14ac:dyDescent="0.2">
      <c r="A43" s="76" t="s">
        <v>116</v>
      </c>
      <c r="B43" s="76" t="s">
        <v>290</v>
      </c>
      <c r="C43" s="76" t="s">
        <v>310</v>
      </c>
      <c r="D43" s="76" t="s">
        <v>311</v>
      </c>
      <c r="E43" s="76" t="s">
        <v>459</v>
      </c>
      <c r="F43" s="76">
        <v>459645</v>
      </c>
      <c r="G43" s="76">
        <v>1274442</v>
      </c>
      <c r="H43" s="76">
        <v>100</v>
      </c>
      <c r="I43" s="76" t="b">
        <v>1</v>
      </c>
      <c r="J43" s="76" t="s">
        <v>301</v>
      </c>
      <c r="K43" s="76" t="s">
        <v>403</v>
      </c>
      <c r="L43" s="76" t="s">
        <v>191</v>
      </c>
      <c r="M43" s="76" t="s">
        <v>191</v>
      </c>
      <c r="N43" s="76" t="s">
        <v>191</v>
      </c>
      <c r="O43" s="76" t="s">
        <v>191</v>
      </c>
      <c r="P43" s="76" t="s">
        <v>190</v>
      </c>
      <c r="Q43" s="76" t="s">
        <v>461</v>
      </c>
      <c r="R43" s="76" t="s">
        <v>190</v>
      </c>
      <c r="S43" s="76" t="s">
        <v>191</v>
      </c>
      <c r="T43" s="76" t="s">
        <v>190</v>
      </c>
      <c r="U43" s="76" t="s">
        <v>191</v>
      </c>
      <c r="V43" s="76" t="s">
        <v>191</v>
      </c>
      <c r="W43" s="76" t="s">
        <v>190</v>
      </c>
      <c r="X43" s="76" t="s">
        <v>190</v>
      </c>
      <c r="Y43" s="76" t="s">
        <v>190</v>
      </c>
      <c r="Z43" s="76" t="s">
        <v>191</v>
      </c>
      <c r="AA43" s="76" t="s">
        <v>191</v>
      </c>
      <c r="AB43" s="76" t="s">
        <v>191</v>
      </c>
      <c r="AC43" s="76" t="s">
        <v>190</v>
      </c>
      <c r="AD43" s="76" t="s">
        <v>191</v>
      </c>
      <c r="AE43" s="76" t="s">
        <v>191</v>
      </c>
      <c r="AF43" s="76" t="s">
        <v>191</v>
      </c>
      <c r="AG43" s="76" t="s">
        <v>191</v>
      </c>
      <c r="AH43" s="76" t="s">
        <v>191</v>
      </c>
      <c r="AI43" s="76" t="s">
        <v>190</v>
      </c>
      <c r="AJ43" s="76" t="s">
        <v>190</v>
      </c>
      <c r="AK43" s="76" t="s">
        <v>190</v>
      </c>
      <c r="AL43" s="76" t="s">
        <v>190</v>
      </c>
      <c r="AM43" s="76" t="s">
        <v>191</v>
      </c>
      <c r="AN43" s="76" t="s">
        <v>191</v>
      </c>
      <c r="AO43" s="76" t="s">
        <v>192</v>
      </c>
      <c r="AP43" s="76" t="s">
        <v>191</v>
      </c>
      <c r="AQ43" s="76" t="s">
        <v>191</v>
      </c>
      <c r="AR43" s="76" t="s">
        <v>191</v>
      </c>
      <c r="AS43" s="76" t="s">
        <v>191</v>
      </c>
      <c r="AT43" s="76" t="s">
        <v>190</v>
      </c>
      <c r="AU43" s="76" t="s">
        <v>590</v>
      </c>
    </row>
    <row r="44" spans="1:47" x14ac:dyDescent="0.2">
      <c r="A44" s="76" t="s">
        <v>116</v>
      </c>
      <c r="B44" s="76" t="s">
        <v>259</v>
      </c>
      <c r="C44" s="76" t="s">
        <v>366</v>
      </c>
      <c r="D44" s="76" t="s">
        <v>367</v>
      </c>
      <c r="E44" s="76" t="s">
        <v>327</v>
      </c>
      <c r="F44" s="76" t="s">
        <v>328</v>
      </c>
      <c r="G44" s="76">
        <v>1248778</v>
      </c>
      <c r="H44" s="76">
        <v>100</v>
      </c>
      <c r="I44" s="76" t="b">
        <v>1</v>
      </c>
      <c r="J44" s="76" t="s">
        <v>301</v>
      </c>
      <c r="K44" s="76" t="s">
        <v>322</v>
      </c>
      <c r="L44" s="76" t="s">
        <v>190</v>
      </c>
      <c r="M44" s="76" t="s">
        <v>190</v>
      </c>
      <c r="N44" s="76" t="s">
        <v>190</v>
      </c>
      <c r="O44" s="76" t="s">
        <v>190</v>
      </c>
      <c r="P44" s="76" t="s">
        <v>190</v>
      </c>
      <c r="Q44" s="76" t="s">
        <v>202</v>
      </c>
      <c r="R44" s="76" t="s">
        <v>190</v>
      </c>
      <c r="S44" s="76" t="s">
        <v>191</v>
      </c>
      <c r="T44" s="76" t="s">
        <v>192</v>
      </c>
      <c r="U44" s="76" t="s">
        <v>192</v>
      </c>
      <c r="V44" s="76" t="s">
        <v>190</v>
      </c>
      <c r="W44" s="76" t="s">
        <v>190</v>
      </c>
      <c r="X44" s="76" t="s">
        <v>190</v>
      </c>
      <c r="Y44" s="76" t="s">
        <v>190</v>
      </c>
      <c r="Z44" s="76" t="s">
        <v>190</v>
      </c>
      <c r="AA44" s="76" t="s">
        <v>190</v>
      </c>
      <c r="AB44" s="76" t="s">
        <v>190</v>
      </c>
      <c r="AC44" s="76" t="s">
        <v>190</v>
      </c>
      <c r="AD44" s="76" t="s">
        <v>190</v>
      </c>
      <c r="AE44" s="76" t="s">
        <v>190</v>
      </c>
      <c r="AF44" s="76" t="s">
        <v>190</v>
      </c>
      <c r="AG44" s="76" t="s">
        <v>190</v>
      </c>
      <c r="AH44" s="76" t="s">
        <v>190</v>
      </c>
      <c r="AI44" s="76" t="s">
        <v>190</v>
      </c>
      <c r="AJ44" s="76" t="s">
        <v>190</v>
      </c>
      <c r="AK44" s="76" t="s">
        <v>190</v>
      </c>
      <c r="AL44" s="76" t="s">
        <v>190</v>
      </c>
      <c r="AM44" s="76" t="s">
        <v>190</v>
      </c>
      <c r="AN44" s="76" t="s">
        <v>190</v>
      </c>
      <c r="AO44" s="76" t="s">
        <v>192</v>
      </c>
      <c r="AP44" s="76" t="s">
        <v>190</v>
      </c>
      <c r="AQ44" s="76" t="s">
        <v>190</v>
      </c>
      <c r="AR44" s="76" t="s">
        <v>190</v>
      </c>
      <c r="AS44" s="76" t="s">
        <v>190</v>
      </c>
      <c r="AT44" s="76" t="s">
        <v>190</v>
      </c>
      <c r="AU44" s="76" t="s">
        <v>113</v>
      </c>
    </row>
    <row r="45" spans="1:47" x14ac:dyDescent="0.2">
      <c r="A45" s="76" t="s">
        <v>116</v>
      </c>
      <c r="B45" s="76" t="s">
        <v>404</v>
      </c>
      <c r="C45" s="76" t="s">
        <v>591</v>
      </c>
      <c r="D45" s="76" t="s">
        <v>592</v>
      </c>
      <c r="E45" s="76" t="s">
        <v>460</v>
      </c>
      <c r="F45" s="76">
        <v>641163</v>
      </c>
      <c r="G45" s="76">
        <v>1157869</v>
      </c>
      <c r="H45" s="76">
        <v>100</v>
      </c>
      <c r="I45" s="76" t="b">
        <v>1</v>
      </c>
      <c r="J45" s="76" t="s">
        <v>301</v>
      </c>
      <c r="K45" s="76" t="s">
        <v>403</v>
      </c>
      <c r="L45" s="76" t="s">
        <v>191</v>
      </c>
      <c r="M45" s="76" t="s">
        <v>190</v>
      </c>
      <c r="N45" s="76" t="s">
        <v>190</v>
      </c>
      <c r="O45" s="76" t="s">
        <v>190</v>
      </c>
      <c r="P45" s="76" t="s">
        <v>190</v>
      </c>
      <c r="Q45" s="76" t="s">
        <v>190</v>
      </c>
      <c r="R45" s="76" t="s">
        <v>191</v>
      </c>
      <c r="S45" s="76" t="s">
        <v>190</v>
      </c>
      <c r="T45" s="76" t="s">
        <v>191</v>
      </c>
      <c r="U45" s="76" t="s">
        <v>191</v>
      </c>
      <c r="V45" s="76" t="s">
        <v>190</v>
      </c>
      <c r="W45" s="76" t="s">
        <v>190</v>
      </c>
      <c r="X45" s="76" t="s">
        <v>190</v>
      </c>
      <c r="Y45" s="76" t="s">
        <v>190</v>
      </c>
      <c r="Z45" s="76" t="s">
        <v>190</v>
      </c>
      <c r="AA45" s="76" t="s">
        <v>191</v>
      </c>
      <c r="AB45" s="76" t="s">
        <v>191</v>
      </c>
      <c r="AC45" s="76" t="s">
        <v>190</v>
      </c>
      <c r="AD45" s="76" t="s">
        <v>191</v>
      </c>
      <c r="AE45" s="76" t="s">
        <v>191</v>
      </c>
      <c r="AF45" s="76" t="s">
        <v>191</v>
      </c>
      <c r="AG45" s="76" t="s">
        <v>191</v>
      </c>
      <c r="AH45" s="76" t="s">
        <v>190</v>
      </c>
      <c r="AI45" s="76" t="s">
        <v>190</v>
      </c>
      <c r="AJ45" s="76" t="s">
        <v>190</v>
      </c>
      <c r="AK45" s="76" t="s">
        <v>190</v>
      </c>
      <c r="AL45" s="76" t="s">
        <v>191</v>
      </c>
      <c r="AM45" s="76" t="s">
        <v>190</v>
      </c>
      <c r="AN45" s="76" t="s">
        <v>191</v>
      </c>
      <c r="AO45" s="76" t="s">
        <v>191</v>
      </c>
      <c r="AP45" s="76" t="s">
        <v>190</v>
      </c>
      <c r="AQ45" s="76" t="s">
        <v>190</v>
      </c>
      <c r="AR45" s="76" t="s">
        <v>190</v>
      </c>
      <c r="AS45" s="76" t="s">
        <v>191</v>
      </c>
      <c r="AT45" s="76" t="s">
        <v>190</v>
      </c>
      <c r="AU45" s="76" t="s">
        <v>113</v>
      </c>
    </row>
  </sheetData>
  <autoFilter ref="A1:AT45" xr:uid="{82959EE5-61B3-46B6-B015-7E3634C74F5B}"/>
  <conditionalFormatting sqref="E1">
    <cfRule type="duplicateValues" dxfId="0" priority="19"/>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62237a-3c0b-4987-a124-ae4038626336">
      <Terms xmlns="http://schemas.microsoft.com/office/infopath/2007/PartnerControls"/>
    </lcf76f155ced4ddcb4097134ff3c332f>
    <TaxCatchAll xmlns="a0fbe04f-3e78-40fb-872f-914bcfffbe34" xsi:nil="true"/>
    <ReviewStatus xmlns="e362237a-3c0b-4987-a124-ae4038626336">Draft</ReviewStatus>
    <Test_x0020_Hyperlink xmlns="e362237a-3c0b-4987-a124-ae4038626336">
      <Url xsi:nil="true"/>
      <Description xsi:nil="true"/>
    </Test_x0020_Hyperli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915AE161D33644C87CF8C61106896FB" ma:contentTypeVersion="20" ma:contentTypeDescription="Create a new document." ma:contentTypeScope="" ma:versionID="4bf8f90e9cf142b0112a8f70ff661b26">
  <xsd:schema xmlns:xsd="http://www.w3.org/2001/XMLSchema" xmlns:xs="http://www.w3.org/2001/XMLSchema" xmlns:p="http://schemas.microsoft.com/office/2006/metadata/properties" xmlns:ns2="e362237a-3c0b-4987-a124-ae4038626336" xmlns:ns3="a0fbe04f-3e78-40fb-872f-914bcfffbe34" targetNamespace="http://schemas.microsoft.com/office/2006/metadata/properties" ma:root="true" ma:fieldsID="65ede90535e15ce0173955fcef1a9fe7" ns2:_="" ns3:_="">
    <xsd:import namespace="e362237a-3c0b-4987-a124-ae4038626336"/>
    <xsd:import namespace="a0fbe04f-3e78-40fb-872f-914bcfffbe34"/>
    <xsd:element name="properties">
      <xsd:complexType>
        <xsd:sequence>
          <xsd:element name="documentManagement">
            <xsd:complexType>
              <xsd:all>
                <xsd:element ref="ns2:ReviewStatus" minOccurs="0"/>
                <xsd:element ref="ns3:SharedWithUsers" minOccurs="0"/>
                <xsd:element ref="ns3:SharedWithDetails"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Test_x0020_Hyperlink"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62237a-3c0b-4987-a124-ae4038626336" elementFormDefault="qualified">
    <xsd:import namespace="http://schemas.microsoft.com/office/2006/documentManagement/types"/>
    <xsd:import namespace="http://schemas.microsoft.com/office/infopath/2007/PartnerControls"/>
    <xsd:element name="ReviewStatus" ma:index="4" nillable="true" ma:displayName="Review Status" ma:default="Draft" ma:format="Dropdown" ma:internalName="ReviewStatus0">
      <xsd:simpleType>
        <xsd:restriction base="dms:Choice">
          <xsd:enumeration value="Draft"/>
          <xsd:enumeration value="Final"/>
          <xsd:enumeration value="Approved by MDE Leadership"/>
          <xsd:enumeration value="Template"/>
          <xsd:enumeration value="Working"/>
          <xsd:enumeration value="Web"/>
          <xsd:enumeration value="Posted PDF"/>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0d83692-8000-456c-81e0-753272234f0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Test_x0020_Hyperlink" ma:index="24" nillable="true" ma:displayName="Test Hyperlink" ma:format="Hyperlink" ma:internalName="Test_x0020_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fbe04f-3e78-40fb-872f-914bcfffbe34"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06f4e1f-8202-45ed-8aaf-ddfa3bf1faf0}" ma:internalName="TaxCatchAll" ma:showField="CatchAllData" ma:web="a0fbe04f-3e78-40fb-872f-914bcfffbe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0ED5E4-30FE-4440-A6A9-049D5E403A65}">
  <ds:schemaRefs>
    <ds:schemaRef ds:uri="http://schemas.microsoft.com/office/2006/metadata/properties"/>
    <ds:schemaRef ds:uri="http://schemas.microsoft.com/office/infopath/2007/PartnerControls"/>
    <ds:schemaRef ds:uri="e362237a-3c0b-4987-a124-ae4038626336"/>
    <ds:schemaRef ds:uri="a0fbe04f-3e78-40fb-872f-914bcfffbe34"/>
  </ds:schemaRefs>
</ds:datastoreItem>
</file>

<file path=customXml/itemProps2.xml><?xml version="1.0" encoding="utf-8"?>
<ds:datastoreItem xmlns:ds="http://schemas.openxmlformats.org/officeDocument/2006/customXml" ds:itemID="{1820D7A7-1795-4173-A143-781F13DE27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62237a-3c0b-4987-a124-ae4038626336"/>
    <ds:schemaRef ds:uri="a0fbe04f-3e78-40fb-872f-914bcfffbe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3381E8-78D0-43F3-8AB5-2FFEC0C267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Summary</vt:lpstr>
      <vt:lpstr>EPI Score Considerations</vt:lpstr>
      <vt:lpstr>Placement Validation</vt:lpstr>
      <vt:lpstr>Teacher Candidate</vt:lpstr>
      <vt:lpstr>Candidate Supervisor</vt:lpstr>
      <vt:lpstr>Cooperating Teacher</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Kim Hofstra</cp:lastModifiedBy>
  <cp:revision/>
  <cp:lastPrinted>2025-10-27T13:14:03Z</cp:lastPrinted>
  <dcterms:created xsi:type="dcterms:W3CDTF">2011-08-01T14:22:18Z</dcterms:created>
  <dcterms:modified xsi:type="dcterms:W3CDTF">2026-05-09T19:09:08Z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fed65-62e7-46ea-af74-187e0c17143a_Enabled">
    <vt:lpwstr>true</vt:lpwstr>
  </property>
  <property fmtid="{D5CDD505-2E9C-101B-9397-08002B2CF9AE}" pid="3" name="MSIP_Label_3a2fed65-62e7-46ea-af74-187e0c17143a_SetDate">
    <vt:lpwstr>2023-02-14T22:18:19Z</vt:lpwstr>
  </property>
  <property fmtid="{D5CDD505-2E9C-101B-9397-08002B2CF9AE}" pid="4" name="MSIP_Label_3a2fed65-62e7-46ea-af74-187e0c17143a_Method">
    <vt:lpwstr>Privileged</vt:lpwstr>
  </property>
  <property fmtid="{D5CDD505-2E9C-101B-9397-08002B2CF9AE}" pid="5" name="MSIP_Label_3a2fed65-62e7-46ea-af74-187e0c17143a_Name">
    <vt:lpwstr>3a2fed65-62e7-46ea-af74-187e0c17143a</vt:lpwstr>
  </property>
  <property fmtid="{D5CDD505-2E9C-101B-9397-08002B2CF9AE}" pid="6" name="MSIP_Label_3a2fed65-62e7-46ea-af74-187e0c17143a_SiteId">
    <vt:lpwstr>d5fb7087-3777-42ad-966a-892ef47225d1</vt:lpwstr>
  </property>
  <property fmtid="{D5CDD505-2E9C-101B-9397-08002B2CF9AE}" pid="7" name="MSIP_Label_3a2fed65-62e7-46ea-af74-187e0c17143a_ActionId">
    <vt:lpwstr>7ed2f2b3-2155-4db7-8c7c-d37a14518bbb</vt:lpwstr>
  </property>
  <property fmtid="{D5CDD505-2E9C-101B-9397-08002B2CF9AE}" pid="8" name="MSIP_Label_3a2fed65-62e7-46ea-af74-187e0c17143a_ContentBits">
    <vt:lpwstr>0</vt:lpwstr>
  </property>
  <property fmtid="{D5CDD505-2E9C-101B-9397-08002B2CF9AE}" pid="9" name="ContentTypeId">
    <vt:lpwstr>0x0101005915AE161D33644C87CF8C61106896FB</vt:lpwstr>
  </property>
  <property fmtid="{D5CDD505-2E9C-101B-9397-08002B2CF9AE}" pid="10" name="MediaServiceImageTags">
    <vt:lpwstr/>
  </property>
</Properties>
</file>